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goodeatingcompanyltd-my.sharepoint.com/personal/opsteam_goodeatingcompany_com/Documents/Ops Team shared folder/2 Sales/1 Live Opps/TA Associates/Light Equipment/"/>
    </mc:Choice>
  </mc:AlternateContent>
  <xr:revisionPtr revIDLastSave="19" documentId="8_{86306D0F-7EC2-453F-90D0-0A3A3BDD16B4}" xr6:coauthVersionLast="47" xr6:coauthVersionMax="47" xr10:uidLastSave="{A6A48A0F-82A3-423F-9DA9-0B68099FFB3A}"/>
  <bookViews>
    <workbookView xWindow="-110" yWindow="-110" windowWidth="19420" windowHeight="10420" xr2:uid="{00000000-000D-0000-FFFF-FFFF00000000}"/>
  </bookViews>
  <sheets>
    <sheet name="Total Costs" sheetId="8" r:id="rId1"/>
    <sheet name="Cafe &amp; Barista Bar" sheetId="1" r:id="rId2"/>
    <sheet name="1st Floor &amp; Meeting Room" sheetId="12" state="hidden" r:id="rId3"/>
    <sheet name="4th Floor Restaurant" sheetId="14" state="hidden" r:id="rId4"/>
    <sheet name="4th &amp; 5th Floor Bar" sheetId="15" state="hidden" r:id="rId5"/>
    <sheet name="Tea Points" sheetId="13" state="hidden" r:id="rId6"/>
    <sheet name="Boardroom" sheetId="9" state="hidden" r:id="rId7"/>
    <sheet name="Kitchen BOH" sheetId="11" r:id="rId8"/>
    <sheet name="Floor Quantity &amp; menu" sheetId="5" state="hidden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8" i="11" l="1"/>
  <c r="D70" i="1"/>
  <c r="D14" i="1" l="1"/>
  <c r="D64" i="1"/>
  <c r="G135" i="11"/>
  <c r="D63" i="1"/>
  <c r="D65" i="1"/>
  <c r="D62" i="1"/>
  <c r="D61" i="1"/>
  <c r="D60" i="1"/>
  <c r="D59" i="1"/>
  <c r="D58" i="1"/>
  <c r="D57" i="1"/>
  <c r="D56" i="1"/>
  <c r="D55" i="1"/>
  <c r="D54" i="1"/>
  <c r="D66" i="1"/>
  <c r="D52" i="1" l="1"/>
  <c r="B18" i="1"/>
  <c r="D18" i="1" s="1"/>
  <c r="D46" i="1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8" i="9"/>
  <c r="H11" i="13"/>
  <c r="H12" i="13"/>
  <c r="H13" i="13"/>
  <c r="H14" i="13"/>
  <c r="H15" i="13"/>
  <c r="H18" i="13"/>
  <c r="H19" i="13"/>
  <c r="H21" i="13"/>
  <c r="H23" i="13"/>
  <c r="H24" i="13"/>
  <c r="H25" i="13"/>
  <c r="H26" i="13"/>
  <c r="H27" i="13"/>
  <c r="H28" i="13"/>
  <c r="H29" i="13"/>
  <c r="H30" i="13"/>
  <c r="H10" i="13"/>
  <c r="I15" i="15"/>
  <c r="I18" i="15"/>
  <c r="I19" i="15"/>
  <c r="I20" i="15"/>
  <c r="I21" i="15"/>
  <c r="I22" i="15"/>
  <c r="I23" i="15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10" i="14"/>
  <c r="G56" i="12"/>
  <c r="G57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14" i="12"/>
  <c r="F11" i="14"/>
  <c r="F12" i="14"/>
  <c r="F13" i="14"/>
  <c r="F14" i="14"/>
  <c r="F15" i="14"/>
  <c r="F16" i="14"/>
  <c r="F17" i="14"/>
  <c r="F20" i="14"/>
  <c r="F21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D41" i="1"/>
  <c r="D42" i="1"/>
  <c r="D43" i="1"/>
  <c r="D44" i="1"/>
  <c r="D45" i="1"/>
  <c r="D47" i="1"/>
  <c r="D48" i="1"/>
  <c r="D49" i="1"/>
  <c r="D50" i="1"/>
  <c r="D51" i="1"/>
  <c r="D40" i="1"/>
  <c r="D19" i="1"/>
  <c r="D20" i="1"/>
  <c r="D21" i="1"/>
  <c r="D22" i="1"/>
  <c r="D23" i="1"/>
  <c r="D24" i="1"/>
  <c r="D25" i="1"/>
  <c r="D26" i="1"/>
  <c r="D29" i="1"/>
  <c r="D30" i="1"/>
  <c r="D31" i="1"/>
  <c r="D32" i="1"/>
  <c r="D33" i="1"/>
  <c r="D34" i="1"/>
  <c r="D35" i="1"/>
  <c r="D36" i="1"/>
  <c r="D37" i="1"/>
  <c r="D38" i="1"/>
  <c r="D39" i="1"/>
  <c r="E62" i="12"/>
  <c r="E15" i="12"/>
  <c r="E16" i="12"/>
  <c r="E18" i="12"/>
  <c r="E21" i="12"/>
  <c r="E22" i="12"/>
  <c r="E25" i="12"/>
  <c r="E28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14" i="12"/>
  <c r="G145" i="11"/>
  <c r="G144" i="11"/>
  <c r="H44" i="9" l="1"/>
  <c r="G59" i="12"/>
  <c r="H69" i="14"/>
  <c r="G102" i="11"/>
  <c r="H20" i="13"/>
  <c r="H17" i="13"/>
  <c r="H16" i="13"/>
  <c r="E27" i="12"/>
  <c r="E26" i="12"/>
  <c r="E24" i="12"/>
  <c r="E23" i="12"/>
  <c r="E17" i="12"/>
  <c r="D28" i="1" l="1"/>
  <c r="D17" i="1"/>
  <c r="I17" i="15"/>
  <c r="I16" i="15"/>
  <c r="I11" i="15"/>
  <c r="I12" i="15"/>
  <c r="I13" i="15"/>
  <c r="I14" i="15"/>
  <c r="I10" i="15"/>
  <c r="F23" i="14"/>
  <c r="F22" i="14"/>
  <c r="F19" i="14"/>
  <c r="F18" i="14"/>
  <c r="F10" i="14"/>
  <c r="F9" i="9"/>
  <c r="F10" i="9"/>
  <c r="F11" i="9"/>
  <c r="F12" i="9"/>
  <c r="F14" i="9"/>
  <c r="F8" i="9"/>
  <c r="H22" i="13"/>
  <c r="H31" i="13" s="1"/>
  <c r="F25" i="14"/>
  <c r="F24" i="14"/>
  <c r="E20" i="12"/>
  <c r="E19" i="12"/>
  <c r="E59" i="12" s="1"/>
  <c r="E29" i="12"/>
  <c r="F15" i="9"/>
  <c r="F16" i="9"/>
  <c r="F17" i="9"/>
  <c r="F23" i="9"/>
  <c r="F24" i="9"/>
  <c r="F25" i="9"/>
  <c r="F31" i="9"/>
  <c r="F32" i="9"/>
  <c r="F33" i="9"/>
  <c r="F39" i="9"/>
  <c r="F40" i="9"/>
  <c r="F41" i="9"/>
  <c r="F14" i="13"/>
  <c r="F15" i="13"/>
  <c r="F24" i="13"/>
  <c r="F25" i="13"/>
  <c r="F26" i="13"/>
  <c r="F28" i="13"/>
  <c r="E63" i="12"/>
  <c r="D74" i="1"/>
  <c r="G146" i="11"/>
  <c r="G133" i="11"/>
  <c r="G134" i="11"/>
  <c r="G136" i="11"/>
  <c r="G137" i="11"/>
  <c r="G132" i="11"/>
  <c r="F13" i="9"/>
  <c r="F18" i="9"/>
  <c r="F19" i="9"/>
  <c r="F20" i="9"/>
  <c r="F21" i="9"/>
  <c r="F22" i="9"/>
  <c r="F26" i="9"/>
  <c r="F27" i="9"/>
  <c r="F28" i="9"/>
  <c r="F29" i="9"/>
  <c r="F30" i="9"/>
  <c r="F34" i="9"/>
  <c r="F35" i="9"/>
  <c r="F36" i="9"/>
  <c r="F37" i="9"/>
  <c r="F38" i="9"/>
  <c r="F27" i="13"/>
  <c r="I25" i="15" l="1"/>
  <c r="F69" i="14"/>
  <c r="F44" i="9"/>
  <c r="D27" i="1"/>
  <c r="D15" i="1"/>
  <c r="D16" i="1"/>
  <c r="G17" i="15" l="1"/>
  <c r="G16" i="15"/>
  <c r="G15" i="15"/>
  <c r="G14" i="15"/>
  <c r="G13" i="15"/>
  <c r="G12" i="15"/>
  <c r="G11" i="15"/>
  <c r="G10" i="15"/>
  <c r="C11" i="12"/>
  <c r="F23" i="13"/>
  <c r="F22" i="13"/>
  <c r="F21" i="13"/>
  <c r="F20" i="13"/>
  <c r="F19" i="13"/>
  <c r="F18" i="13"/>
  <c r="F17" i="13"/>
  <c r="F16" i="13"/>
  <c r="F13" i="13"/>
  <c r="F12" i="13"/>
  <c r="F11" i="13"/>
  <c r="F10" i="13"/>
  <c r="G25" i="15" l="1"/>
  <c r="F31" i="13"/>
  <c r="G131" i="11" l="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C7" i="8" l="1"/>
  <c r="C9" i="8"/>
  <c r="C12" i="8" l="1"/>
  <c r="C13" i="8" s="1"/>
  <c r="C14" i="8" l="1"/>
</calcChain>
</file>

<file path=xl/sharedStrings.xml><?xml version="1.0" encoding="utf-8"?>
<sst xmlns="http://schemas.openxmlformats.org/spreadsheetml/2006/main" count="1297" uniqueCount="690">
  <si>
    <t>Location</t>
  </si>
  <si>
    <t>Sub Total</t>
  </si>
  <si>
    <t>Contingency</t>
  </si>
  <si>
    <t xml:space="preserve">Total </t>
  </si>
  <si>
    <t>Reference</t>
  </si>
  <si>
    <t>Description</t>
  </si>
  <si>
    <t>Quantity</t>
  </si>
  <si>
    <t>ACTUAL UNIT COST</t>
  </si>
  <si>
    <t>ACTUAL TOTAL</t>
  </si>
  <si>
    <t>Image</t>
  </si>
  <si>
    <t>Pack sizes</t>
  </si>
  <si>
    <t>USE</t>
  </si>
  <si>
    <t xml:space="preserve">ordered </t>
  </si>
  <si>
    <t>received</t>
  </si>
  <si>
    <t>ZF57-071</t>
  </si>
  <si>
    <t>Small Tray- Walnut</t>
  </si>
  <si>
    <t>Each</t>
  </si>
  <si>
    <t>yes</t>
  </si>
  <si>
    <t>ZF03G-221</t>
  </si>
  <si>
    <t>Piet Boon - Espresso Cup 10cl</t>
  </si>
  <si>
    <t>Sold in pack of 4</t>
  </si>
  <si>
    <t>ZF03G-227</t>
  </si>
  <si>
    <t>Piet Boon - Espresso Saucer</t>
  </si>
  <si>
    <t>ESPRESSO SAUCER</t>
  </si>
  <si>
    <t>F03777</t>
  </si>
  <si>
    <t>Piet Boon Coffee Cup 8x7.5cm 28cl</t>
  </si>
  <si>
    <t>FLAT WHITE</t>
  </si>
  <si>
    <t>F03778</t>
  </si>
  <si>
    <t xml:space="preserve">Piet Boon Tea Cup 8x9cm 40cl </t>
  </si>
  <si>
    <t>CAPP &amp; LATTE &amp; AMERICANO</t>
  </si>
  <si>
    <t>ZF03G-225</t>
  </si>
  <si>
    <t>Piet Boon - Tea Cup 35cl</t>
  </si>
  <si>
    <t>TEA</t>
  </si>
  <si>
    <t>ZF03G-228</t>
  </si>
  <si>
    <t>Piet Boon - Coffee Saucer</t>
  </si>
  <si>
    <t>SAUCER</t>
  </si>
  <si>
    <t>Piet Boon Low Plate 12x1.5cm-XS</t>
  </si>
  <si>
    <t>Sold in pack of 8</t>
  </si>
  <si>
    <t>SWEET BITES</t>
  </si>
  <si>
    <t>Sold in pack of 6</t>
  </si>
  <si>
    <t>ZK91-195</t>
  </si>
  <si>
    <t>Savage Hiball 33cl</t>
  </si>
  <si>
    <t>SMOOTHIE</t>
  </si>
  <si>
    <t>VVD Milk/Cream Jug 12.5cl - Matte White</t>
  </si>
  <si>
    <t>MILK</t>
  </si>
  <si>
    <t>MIS</t>
  </si>
  <si>
    <t>Figgjo Verde Plate 21cm Full Spray 8x15</t>
  </si>
  <si>
    <t>MOQ 48</t>
  </si>
  <si>
    <t>Verde Plate 17cm Full Spray 1x15</t>
  </si>
  <si>
    <t>F56056-P</t>
  </si>
  <si>
    <t>Baya Chocolate Pepper Mill 8cm</t>
  </si>
  <si>
    <t>CRUET</t>
  </si>
  <si>
    <t>F56056-S</t>
  </si>
  <si>
    <t>Baya Natural Salt Mill 8cm</t>
  </si>
  <si>
    <t>F18001-01</t>
  </si>
  <si>
    <t>Radford (BR) Table Knife</t>
  </si>
  <si>
    <t>Sold in pack of 12</t>
  </si>
  <si>
    <t xml:space="preserve">CUTLERY </t>
  </si>
  <si>
    <t>F18001-02</t>
  </si>
  <si>
    <t>Radford (BR) Table Fork</t>
  </si>
  <si>
    <t>F18001-03</t>
  </si>
  <si>
    <t>Radford (BR) Side Knife</t>
  </si>
  <si>
    <t>F18001-04</t>
  </si>
  <si>
    <t>Radford (BR) Side Fork</t>
  </si>
  <si>
    <t>F18001-05</t>
  </si>
  <si>
    <t>Radford (BR) Dessert Spoon</t>
  </si>
  <si>
    <t>F18001-06</t>
  </si>
  <si>
    <t>Radford (BR) Soup Spoon</t>
  </si>
  <si>
    <t>F18001-07</t>
  </si>
  <si>
    <t>Radford (BR) English Tea Spoon</t>
  </si>
  <si>
    <t>F18001-12</t>
  </si>
  <si>
    <t>Radford (BR) Espresso Spoon</t>
  </si>
  <si>
    <t>ZKH1232</t>
  </si>
  <si>
    <t>Gand Cru Thermos 1 Litre - White</t>
  </si>
  <si>
    <t>MILK JUG COUNTER</t>
  </si>
  <si>
    <t>ZK91-230</t>
  </si>
  <si>
    <t>Contemporary Carafe 0.5 Litre</t>
  </si>
  <si>
    <t>Bronze Effect Cake Stand 22x17x46cm(h)</t>
  </si>
  <si>
    <t>F98121</t>
  </si>
  <si>
    <t>Bronze Tray 29x29xm Nupo Anth/Light Grey</t>
  </si>
  <si>
    <t>F18F-001-26</t>
  </si>
  <si>
    <t xml:space="preserve">Radford (BR) Serving Tongs     </t>
  </si>
  <si>
    <t>Tongs</t>
  </si>
  <si>
    <t>Alessi Trinity Fruit Bowl, Black</t>
  </si>
  <si>
    <t>Fruit Bowl</t>
  </si>
  <si>
    <t xml:space="preserve">yes </t>
  </si>
  <si>
    <t>09.094.0053</t>
  </si>
  <si>
    <t xml:space="preserve">10cm ANTI SLIP L SHAPE RISER BLACK </t>
  </si>
  <si>
    <t>Riser</t>
  </si>
  <si>
    <t>09.094.4027</t>
  </si>
  <si>
    <t>20x18x25cm GENWARE ANTI SLIP ROUND BUFFET RISER BLACK</t>
  </si>
  <si>
    <t>XSP00001077</t>
  </si>
  <si>
    <t>20x10cm GENWARE ANTI SLIP ROUND BLACK RISER</t>
  </si>
  <si>
    <t>09.094.0057</t>
  </si>
  <si>
    <t>18x8cm GENWARE ANTI SLIP BUFFET RISER BLACK</t>
  </si>
  <si>
    <t>09.094.0066</t>
  </si>
  <si>
    <t>18x10cm GENWARE ANTI SLIP BUFFET RISER BLACK</t>
  </si>
  <si>
    <t>09.094.0058</t>
  </si>
  <si>
    <t>18x18cm GENWARE ANTI SLIP BUFFET RISER BLACK</t>
  </si>
  <si>
    <t>03.175.1783</t>
  </si>
  <si>
    <t xml:space="preserve">14cm LSA LOTTA CONTAINER &amp; ASH LID </t>
  </si>
  <si>
    <t>Pack of 2</t>
  </si>
  <si>
    <t>Teas</t>
  </si>
  <si>
    <t>Coffee Machine Equipment</t>
  </si>
  <si>
    <t>Barista Kit provided for free by FCC</t>
  </si>
  <si>
    <t>09.083.0108</t>
  </si>
  <si>
    <t xml:space="preserve">539x335x77mm PUJADAS CUBIC CUTLERY TRAY </t>
  </si>
  <si>
    <t>cutlery holder</t>
  </si>
  <si>
    <t>06.061.0671</t>
  </si>
  <si>
    <t xml:space="preserve">220x110mm ORIENTIX SUSHI PLATE </t>
  </si>
  <si>
    <t>Napkins</t>
  </si>
  <si>
    <t>Confectionary basket round</t>
  </si>
  <si>
    <t>Confectionary</t>
  </si>
  <si>
    <t>Confectionary basket large crisps</t>
  </si>
  <si>
    <t>Confectionary basket</t>
  </si>
  <si>
    <t>Confectionary basket choc</t>
  </si>
  <si>
    <t>Dirties bin</t>
  </si>
  <si>
    <t>Bin table top</t>
  </si>
  <si>
    <t>Mini table bin for tea etc</t>
  </si>
  <si>
    <t>out of stock</t>
  </si>
  <si>
    <t>John Lewis Airtight Glass Storage Jar with Acacia Wood Lid, 500ml, Small</t>
  </si>
  <si>
    <t>sugar cubes</t>
  </si>
  <si>
    <t>22.091.1504</t>
  </si>
  <si>
    <t xml:space="preserve">Tongs Sugar </t>
  </si>
  <si>
    <t>Sugar tong</t>
  </si>
  <si>
    <t>1 x 12</t>
  </si>
  <si>
    <t>no</t>
  </si>
  <si>
    <t>Smoothie</t>
  </si>
  <si>
    <t>Blender professional 800</t>
  </si>
  <si>
    <t>Smoothies</t>
  </si>
  <si>
    <t xml:space="preserve">1st Floor &amp; Pantry </t>
  </si>
  <si>
    <t>2nd Floor</t>
  </si>
  <si>
    <t>3rd Floor</t>
  </si>
  <si>
    <t>4th Floor</t>
  </si>
  <si>
    <t>5 Th Floor</t>
  </si>
  <si>
    <t>Value</t>
  </si>
  <si>
    <t xml:space="preserve">received </t>
  </si>
  <si>
    <t>Cutlery Tray</t>
  </si>
  <si>
    <t>ZF57-246</t>
  </si>
  <si>
    <t xml:space="preserve">Bedroom Large Walnut Tea Tray        </t>
  </si>
  <si>
    <t>Credenza</t>
  </si>
  <si>
    <t>ZF57-225</t>
  </si>
  <si>
    <t xml:space="preserve">Walnut Tea Caddy     </t>
  </si>
  <si>
    <t>Hold teas</t>
  </si>
  <si>
    <t>Plate</t>
  </si>
  <si>
    <t>Side plate</t>
  </si>
  <si>
    <t>F48123</t>
  </si>
  <si>
    <t>Figgjo Europa Bowl 14cm - 50cl</t>
  </si>
  <si>
    <t>Bowl</t>
  </si>
  <si>
    <t>F48124</t>
  </si>
  <si>
    <t>Figgjo Europa Bowl 11.5cm - 30cl</t>
  </si>
  <si>
    <t>Bowl / tea bags</t>
  </si>
  <si>
    <t>Cruets</t>
  </si>
  <si>
    <t>Cutlery</t>
  </si>
  <si>
    <t>ZF100-063</t>
  </si>
  <si>
    <t>Nordic Kitchen Vacuum Jug S/S 1 Litre</t>
  </si>
  <si>
    <t>Hot Water</t>
  </si>
  <si>
    <t>ZF100-066</t>
  </si>
  <si>
    <t xml:space="preserve">Nordic Kitchen Thermo Cafetiere 1L      </t>
  </si>
  <si>
    <t>Coffee</t>
  </si>
  <si>
    <t>Water still &amp; spk</t>
  </si>
  <si>
    <t>F18001-49</t>
  </si>
  <si>
    <t xml:space="preserve">Radford (BR) Large Serving Fork    </t>
  </si>
  <si>
    <t>Serving</t>
  </si>
  <si>
    <t>F18001-50</t>
  </si>
  <si>
    <t xml:space="preserve">Radford (BR) Large Serving Spoon      </t>
  </si>
  <si>
    <t>F83595-27</t>
  </si>
  <si>
    <t xml:space="preserve">Primary Hi Ball Tumbler 9.5oz 27cl      </t>
  </si>
  <si>
    <t>Basic glass</t>
  </si>
  <si>
    <t>F48169</t>
  </si>
  <si>
    <t>Figgjo Gastronorm 2/3 Tray 32.5x35x1.9cm</t>
  </si>
  <si>
    <t>Sandwich &amp; finger food lg</t>
  </si>
  <si>
    <t>F48170</t>
  </si>
  <si>
    <t>Figgjo Gastronorm 1/2 Tray 32.5x26x1.9cm</t>
  </si>
  <si>
    <t>DSandwich &amp; finger food med</t>
  </si>
  <si>
    <t>F48171</t>
  </si>
  <si>
    <t>Figgjo Gastronorm 1/3 Tray 32.5x17x1.9cm</t>
  </si>
  <si>
    <t>sandwich &amp; finger food sml</t>
  </si>
  <si>
    <t>VB Stella Hotel saucer 260ml</t>
  </si>
  <si>
    <t>cup</t>
  </si>
  <si>
    <t xml:space="preserve">VB Stella Hotel saucer 15cm </t>
  </si>
  <si>
    <t>saucer</t>
  </si>
  <si>
    <t>VB Sugar Bowl 0.15l</t>
  </si>
  <si>
    <t>Suger holder</t>
  </si>
  <si>
    <t>VB ANM Creamer 0.2l</t>
  </si>
  <si>
    <t>Milk Jug</t>
  </si>
  <si>
    <t>Breakfast Jar 300ml 1 x 24</t>
  </si>
  <si>
    <t>1 x 24</t>
  </si>
  <si>
    <t>Breakfast post</t>
  </si>
  <si>
    <t>Salad Bowl</t>
  </si>
  <si>
    <t>Salad bwols</t>
  </si>
  <si>
    <t>Tongs Sugar 12cm</t>
  </si>
  <si>
    <t>Sugar Tongs</t>
  </si>
  <si>
    <t>Napkin</t>
  </si>
  <si>
    <t>Estimate</t>
  </si>
  <si>
    <t>trays, tea bags bins…</t>
  </si>
  <si>
    <t>Fare Walnut 3.1 Trolley</t>
  </si>
  <si>
    <t>Trolley Goodfellow</t>
  </si>
  <si>
    <t>Dining</t>
  </si>
  <si>
    <t>Terrace</t>
  </si>
  <si>
    <t>Use</t>
  </si>
  <si>
    <t>F48051-30</t>
  </si>
  <si>
    <t>Figgjo Verde Plate 30cm</t>
  </si>
  <si>
    <t>Mian Plate</t>
  </si>
  <si>
    <t>Medium Plate</t>
  </si>
  <si>
    <t>Side Plate / Small plates PM</t>
  </si>
  <si>
    <t>F48060-29</t>
  </si>
  <si>
    <t>Figgjo Wok Plate Deep 29cm</t>
  </si>
  <si>
    <t>Pasta bowl</t>
  </si>
  <si>
    <t>Soup bowl / Porridge</t>
  </si>
  <si>
    <t>Soup Bowl / Porridge</t>
  </si>
  <si>
    <t>Milk Coffee Machine</t>
  </si>
  <si>
    <t>Water</t>
  </si>
  <si>
    <t>ZK91-262</t>
  </si>
  <si>
    <t>Contemporary Carafe 0.25 Litre</t>
  </si>
  <si>
    <t>ZK86-018</t>
  </si>
  <si>
    <t xml:space="preserve">Ivalo Dome &amp; Ash Base 32cm     </t>
  </si>
  <si>
    <t>Bakery</t>
  </si>
  <si>
    <t>ZF27-358</t>
  </si>
  <si>
    <t xml:space="preserve">Boutique Footed Plate 32cm w/Wood Stand </t>
  </si>
  <si>
    <t>Coffee machine sugar, stirrers</t>
  </si>
  <si>
    <t>F48105</t>
  </si>
  <si>
    <t xml:space="preserve">Figgjo Arena Form Low 40x20cm   </t>
  </si>
  <si>
    <t>salad mains</t>
  </si>
  <si>
    <t>salad</t>
  </si>
  <si>
    <t>K09132-24</t>
  </si>
  <si>
    <t xml:space="preserve">M'Urban3 B Rondeau w/Glass Lid 24cm     </t>
  </si>
  <si>
    <t>Hot Mains</t>
  </si>
  <si>
    <t>K09132-28</t>
  </si>
  <si>
    <t xml:space="preserve">M'Urban3 B Rondeau w/Glass Lid 28cm     </t>
  </si>
  <si>
    <t>Basic GLASS</t>
  </si>
  <si>
    <t>G11040</t>
  </si>
  <si>
    <t xml:space="preserve">58cm Grey Mottled Ceramic Plate         </t>
  </si>
  <si>
    <t>Fruit Display</t>
  </si>
  <si>
    <t>Confectionar basket round</t>
  </si>
  <si>
    <t xml:space="preserve">Confectionery &amp; Snacks </t>
  </si>
  <si>
    <t>OUT OF STOCK</t>
  </si>
  <si>
    <t xml:space="preserve">03.175.1799 </t>
  </si>
  <si>
    <t xml:space="preserve">19cm LSA LOTTA CONTAINER &amp; ASH LID </t>
  </si>
  <si>
    <t>1 x 4</t>
  </si>
  <si>
    <t xml:space="preserve">1 x 1 </t>
  </si>
  <si>
    <t>09.211.0007</t>
  </si>
  <si>
    <t>Eva Solo my flavour Oil carafe</t>
  </si>
  <si>
    <t>Oil &amp; Vinegar</t>
  </si>
  <si>
    <t>XSP00001084</t>
  </si>
  <si>
    <t xml:space="preserve">44x32x4.5cm SOLID BLACK BUTLERS TRAY </t>
  </si>
  <si>
    <t>Hold glasses with water</t>
  </si>
  <si>
    <t xml:space="preserve">ESPRESSO </t>
  </si>
  <si>
    <t>Porridge Holder</t>
  </si>
  <si>
    <t>Toaster</t>
  </si>
  <si>
    <t>Spreadas</t>
  </si>
  <si>
    <t>Bar</t>
  </si>
  <si>
    <t>Supplier</t>
  </si>
  <si>
    <t>Price</t>
  </si>
  <si>
    <t>4th &amp; 5tH Floor Bar</t>
  </si>
  <si>
    <t>ZK91-210</t>
  </si>
  <si>
    <t>Savage Lowball 10oz - 29cl</t>
  </si>
  <si>
    <t>Old Fashioned</t>
  </si>
  <si>
    <t>Highball</t>
  </si>
  <si>
    <t>ZK91-286</t>
  </si>
  <si>
    <t>Raffles Lines Nick And Nora 6oz</t>
  </si>
  <si>
    <t>ZK91-188</t>
  </si>
  <si>
    <t xml:space="preserve">Savage Coupe 7.5oz (22cl)         </t>
  </si>
  <si>
    <t>ZK91-211</t>
  </si>
  <si>
    <t xml:space="preserve">Savage Coupetini 6oz - 17cl        </t>
  </si>
  <si>
    <t>ZK91-209</t>
  </si>
  <si>
    <t xml:space="preserve">Savage Water 8.75oz - 26cl     </t>
  </si>
  <si>
    <t>Water Glass</t>
  </si>
  <si>
    <t>Schott Zwiesel Sensa1 Wine glass</t>
  </si>
  <si>
    <t>RED &amp; WHITE</t>
  </si>
  <si>
    <t>Schott Zwiesel Spark Wine 77 glass</t>
  </si>
  <si>
    <t>CHAMPAGNE</t>
  </si>
  <si>
    <t>Cocktail Shaker</t>
  </si>
  <si>
    <t>Champage bucket</t>
  </si>
  <si>
    <t xml:space="preserve">Wine bucket </t>
  </si>
  <si>
    <t>Canapes/ events  plates</t>
  </si>
  <si>
    <t xml:space="preserve">Evenning plates </t>
  </si>
  <si>
    <t xml:space="preserve">price </t>
  </si>
  <si>
    <t>ordered</t>
  </si>
  <si>
    <t>Tea Points</t>
  </si>
  <si>
    <t>Main Plates</t>
  </si>
  <si>
    <t>Side plates</t>
  </si>
  <si>
    <t>Bowls</t>
  </si>
  <si>
    <t>Amazon</t>
  </si>
  <si>
    <t xml:space="preserve">LARS NYSØM Salt and Pepper Grinder Set I </t>
  </si>
  <si>
    <t>A set</t>
  </si>
  <si>
    <t>LARS NYSØM Salt and Pepper Grinder Set I Salt and Pepper Mills  (Berry)</t>
  </si>
  <si>
    <t>Jackson</t>
  </si>
  <si>
    <t>06.061.0546</t>
  </si>
  <si>
    <t>30cl GLACIER MUG 1 x 6</t>
  </si>
  <si>
    <t>Packs of 6</t>
  </si>
  <si>
    <t>Mugs</t>
  </si>
  <si>
    <t>G&amp;F</t>
  </si>
  <si>
    <t>Jacksons</t>
  </si>
  <si>
    <t>JL</t>
  </si>
  <si>
    <t>Sugar Cubes</t>
  </si>
  <si>
    <t>Napkin holder</t>
  </si>
  <si>
    <t>Soap / dishawashing tbc</t>
  </si>
  <si>
    <t xml:space="preserve">Boardroom </t>
  </si>
  <si>
    <t xml:space="preserve">Will be updated depending on the samples that will be chosen </t>
  </si>
  <si>
    <t>F22500-01</t>
  </si>
  <si>
    <t>Premiere Table Knife Solid Handle</t>
  </si>
  <si>
    <t>F22500-03</t>
  </si>
  <si>
    <t>Premiere Table Fork</t>
  </si>
  <si>
    <t>F22500-04</t>
  </si>
  <si>
    <t>Premiere Table Spoon</t>
  </si>
  <si>
    <t>F22500-05</t>
  </si>
  <si>
    <t>Premiere Dessert Knife Solid Handle</t>
  </si>
  <si>
    <t>F22500-06</t>
  </si>
  <si>
    <t>Premiere Dessert Fork</t>
  </si>
  <si>
    <t>F22500-10</t>
  </si>
  <si>
    <t>Premiere Soup Spoon</t>
  </si>
  <si>
    <t>F22500-12</t>
  </si>
  <si>
    <t>Premiere Tea Spoon</t>
  </si>
  <si>
    <t>ZG72111</t>
  </si>
  <si>
    <t>Tresor Fleuri Cup &amp; Saucer 7.4oz</t>
  </si>
  <si>
    <t xml:space="preserve">Sold individually </t>
  </si>
  <si>
    <t>F13D-010</t>
  </si>
  <si>
    <t>Velvet Main Course Plate 29x2.8cm</t>
  </si>
  <si>
    <t>MAIN PLATE</t>
  </si>
  <si>
    <t>F13D-210</t>
  </si>
  <si>
    <t xml:space="preserve">Velvet Coupe Plate 26cm     </t>
  </si>
  <si>
    <t>Starter / Dessert</t>
  </si>
  <si>
    <t>G72204</t>
  </si>
  <si>
    <t>Mineral Sable 27cm Flat Plate - Engraved</t>
  </si>
  <si>
    <t>Dessert</t>
  </si>
  <si>
    <t>G28057</t>
  </si>
  <si>
    <t>Pure Side Plate 16cm</t>
  </si>
  <si>
    <t>SIDE PLATE</t>
  </si>
  <si>
    <t>F13D-026</t>
  </si>
  <si>
    <t xml:space="preserve">Velvet Bowl 22x4.5cm    </t>
  </si>
  <si>
    <t>BOWL</t>
  </si>
  <si>
    <t>F13D-081</t>
  </si>
  <si>
    <t>Velvet Tea Pot 800ml</t>
  </si>
  <si>
    <t>Tea pot</t>
  </si>
  <si>
    <t>F13D-056</t>
  </si>
  <si>
    <t>Velvet Solid Plate 12x4.1cm</t>
  </si>
  <si>
    <t>BUTTER BREAD</t>
  </si>
  <si>
    <t>F13D-069</t>
  </si>
  <si>
    <t>Velvet Solid Plate 16.8x4.1cm</t>
  </si>
  <si>
    <t>ZG72035</t>
  </si>
  <si>
    <t>Mineral Sable Tea Cup</t>
  </si>
  <si>
    <t>Sold in packs of 6</t>
  </si>
  <si>
    <t>Tea cup</t>
  </si>
  <si>
    <t>ZG72036</t>
  </si>
  <si>
    <t>Mineral Sable Tea Saucer</t>
  </si>
  <si>
    <t>ZG72037</t>
  </si>
  <si>
    <t>Mineral Sable Moka Cup</t>
  </si>
  <si>
    <t>Coffee cup</t>
  </si>
  <si>
    <t>ZG72038</t>
  </si>
  <si>
    <t>Mineral Sable Moka Saucer</t>
  </si>
  <si>
    <t>Saucrer</t>
  </si>
  <si>
    <t>ZG72039</t>
  </si>
  <si>
    <t>Mineral Sable Sugar Bowl</t>
  </si>
  <si>
    <t>SUGAR HOLDER</t>
  </si>
  <si>
    <t>ZG72040</t>
  </si>
  <si>
    <t>Mineral Sable Creamer</t>
  </si>
  <si>
    <t xml:space="preserve">MILK </t>
  </si>
  <si>
    <t>Raynaud Oskar 22cm no2</t>
  </si>
  <si>
    <t>STARTER / DESSERT</t>
  </si>
  <si>
    <t>F56026</t>
  </si>
  <si>
    <t>Palace Silver Pepper Mill</t>
  </si>
  <si>
    <t>Cruet</t>
  </si>
  <si>
    <t>F56027</t>
  </si>
  <si>
    <t>Palace Silver Salt Mill</t>
  </si>
  <si>
    <t>F39238</t>
  </si>
  <si>
    <t>Walnut Plate 9x2.5cm(h)-Ribbed Side</t>
  </si>
  <si>
    <t>G40111</t>
  </si>
  <si>
    <t>Etoile Blanc Excellence Glass 550cc</t>
  </si>
  <si>
    <t>Sold in pack of 2</t>
  </si>
  <si>
    <t>White</t>
  </si>
  <si>
    <t>G40110</t>
  </si>
  <si>
    <t>Etoile Noir Excellence Glass 760cc</t>
  </si>
  <si>
    <t>Red</t>
  </si>
  <si>
    <t>G40117</t>
  </si>
  <si>
    <t>Etoile Platinum Excellence Glass 660cc</t>
  </si>
  <si>
    <t>Flute</t>
  </si>
  <si>
    <t>G91192</t>
  </si>
  <si>
    <t xml:space="preserve">Pure White Wine Tumbler 13oz       </t>
  </si>
  <si>
    <t>glass water</t>
  </si>
  <si>
    <t>Bespoke dinner mat 45x35cm Nupo Caviar</t>
  </si>
  <si>
    <t>Ordered</t>
  </si>
  <si>
    <t>Table mat</t>
  </si>
  <si>
    <t>Bespoke round glass coaster Nupo Caviar</t>
  </si>
  <si>
    <t>Coaster</t>
  </si>
  <si>
    <t>TBC</t>
  </si>
  <si>
    <t>Silver Jug Robert Welch 2 litre</t>
  </si>
  <si>
    <t>Water Pitcher</t>
  </si>
  <si>
    <t>ZF33-342</t>
  </si>
  <si>
    <t xml:space="preserve">Small Vase Giove 16.5x10cm - Gold       </t>
  </si>
  <si>
    <t>Altenative colour- Grey</t>
  </si>
  <si>
    <t>Drink cooler</t>
  </si>
  <si>
    <t xml:space="preserve">Back of House - Kitchen List </t>
  </si>
  <si>
    <t>K27001-16</t>
  </si>
  <si>
    <t>Excellence Saucepan 16cm</t>
  </si>
  <si>
    <t>K27001-28</t>
  </si>
  <si>
    <t>Excellence Saucepan 28cm</t>
  </si>
  <si>
    <t>K27002-24</t>
  </si>
  <si>
    <t>Excellence Saute Pan 24cm</t>
  </si>
  <si>
    <t>K27004-36</t>
  </si>
  <si>
    <t>Excellence Rondeau 36cm</t>
  </si>
  <si>
    <t>K27007-36</t>
  </si>
  <si>
    <t>Excellence Stockpot 36cm 36 Ltr</t>
  </si>
  <si>
    <t>K27009-20</t>
  </si>
  <si>
    <t>Non Stick Induction Fry Pan 20cm</t>
  </si>
  <si>
    <t>K27009-24</t>
  </si>
  <si>
    <t>Non Stick Induction Fry Pan 24cm</t>
  </si>
  <si>
    <t>K27009-32</t>
  </si>
  <si>
    <t>Non Stick Induction Fry Pan 32cm</t>
  </si>
  <si>
    <t>K27011</t>
  </si>
  <si>
    <t>Non Stick Blinis Pan 12cm</t>
  </si>
  <si>
    <t>K47006-18</t>
  </si>
  <si>
    <t>Sauteuse 18cm 1.2 Litre</t>
  </si>
  <si>
    <t>K47006-20</t>
  </si>
  <si>
    <t>Sauteuse 20cm 1.6 Litre</t>
  </si>
  <si>
    <t>K93002</t>
  </si>
  <si>
    <t>Black Iron Crepe Pan 20cm</t>
  </si>
  <si>
    <t>K27041</t>
  </si>
  <si>
    <t>Reversible Plancha/Griddle 50x35cm</t>
  </si>
  <si>
    <t>K37002-02</t>
  </si>
  <si>
    <t>Stainless Steel Gastronorm GN 1/1 2cm</t>
  </si>
  <si>
    <t>K37002-06</t>
  </si>
  <si>
    <t>Stainless Steel Gastronorm GN 1/1 6.5cm</t>
  </si>
  <si>
    <t>K37002-15</t>
  </si>
  <si>
    <t>Stainless Steel Gastronorm GN 1/1 15cm</t>
  </si>
  <si>
    <t>K37011-06</t>
  </si>
  <si>
    <t>S/S Gastronorm GN 1/1 6.5cm Perforated</t>
  </si>
  <si>
    <t>K37012-06</t>
  </si>
  <si>
    <t>S/S Perforated Gastronorm 1/2 6.5cm</t>
  </si>
  <si>
    <t>K43001-10</t>
  </si>
  <si>
    <t>Camwear Gastronorm GN 1/1 10cm</t>
  </si>
  <si>
    <t>K43001-15</t>
  </si>
  <si>
    <t>Camwear Gastronorm GN 1/1 15cm</t>
  </si>
  <si>
    <t>K43008-11</t>
  </si>
  <si>
    <t>Seal Cover 1/1</t>
  </si>
  <si>
    <t>K43020</t>
  </si>
  <si>
    <t>Camsquare Storage Container 5.7Litre</t>
  </si>
  <si>
    <t>K43021</t>
  </si>
  <si>
    <t>Camsquare Storage Container 7.6Litre</t>
  </si>
  <si>
    <t>K90003</t>
  </si>
  <si>
    <t>Aluminium Baking Tray 42x31x2cm</t>
  </si>
  <si>
    <t>K90018</t>
  </si>
  <si>
    <t>Aluminium Roasting Dish 47x36x7cm</t>
  </si>
  <si>
    <t>K27022</t>
  </si>
  <si>
    <t>High Quality Chinois-Exoglass Hdle 20cm</t>
  </si>
  <si>
    <t>K47013-24</t>
  </si>
  <si>
    <t>Conical Strainer 24cm</t>
  </si>
  <si>
    <t>K90022-33</t>
  </si>
  <si>
    <t>Stainless Steel Colander 33cm</t>
  </si>
  <si>
    <t>K27039-20</t>
  </si>
  <si>
    <t>Swing Salad Spinner 20 Litre</t>
  </si>
  <si>
    <t>K29009-20</t>
  </si>
  <si>
    <t>2.0mm Sieve for P10 Moulin</t>
  </si>
  <si>
    <t>K47036-16</t>
  </si>
  <si>
    <t>S/S Bowl Open Edge Basin 16cm (1L)</t>
  </si>
  <si>
    <t>K47036-24</t>
  </si>
  <si>
    <t>S/S Bowl Open Edge Basin 24cm (3.5L)</t>
  </si>
  <si>
    <t>K47036-32</t>
  </si>
  <si>
    <t>S/S Bowl Open Edge Basin 32cm (7.65L)</t>
  </si>
  <si>
    <t>P93051-20</t>
  </si>
  <si>
    <t>Hemispherical Bowl 20cm 2.1 Litre</t>
  </si>
  <si>
    <t>P93051-24</t>
  </si>
  <si>
    <t>Hemispherical Bowl 24cm 3.6 Litre</t>
  </si>
  <si>
    <t>K49151</t>
  </si>
  <si>
    <t>Cooling Wire Rack 47x26cm</t>
  </si>
  <si>
    <t>K90023</t>
  </si>
  <si>
    <t>Spaghetti Basket 15x16cm</t>
  </si>
  <si>
    <t>K90051</t>
  </si>
  <si>
    <t>Stainless Steel Graduated Jug 1 Litre</t>
  </si>
  <si>
    <t>K90052</t>
  </si>
  <si>
    <t>Stainless Steel Graduated Jug 2 Litre</t>
  </si>
  <si>
    <t>K90053</t>
  </si>
  <si>
    <t>Economy Can Opener</t>
  </si>
  <si>
    <t>K90054</t>
  </si>
  <si>
    <t>Speed Peeler</t>
  </si>
  <si>
    <t>K90056</t>
  </si>
  <si>
    <t>Kitchen Scissors 7"</t>
  </si>
  <si>
    <t>K13002</t>
  </si>
  <si>
    <t>Granite Mortar and Pestle 12x6.5cm</t>
  </si>
  <si>
    <t>K37601</t>
  </si>
  <si>
    <t>Blow Torch Head</t>
  </si>
  <si>
    <t>K37603</t>
  </si>
  <si>
    <t>Butane Canister 8oz/220g</t>
  </si>
  <si>
    <t>K53001</t>
  </si>
  <si>
    <t>Fondant Potato Cutter</t>
  </si>
  <si>
    <t>K34001-13</t>
  </si>
  <si>
    <t>Birds Nest Fryer 13x11.5cm</t>
  </si>
  <si>
    <t>K47010-16</t>
  </si>
  <si>
    <t>Spider 16cm</t>
  </si>
  <si>
    <t>K47010-24</t>
  </si>
  <si>
    <t>Spider 24cm</t>
  </si>
  <si>
    <t>K34004</t>
  </si>
  <si>
    <t>Plastic Funnel 6"</t>
  </si>
  <si>
    <t>K34010-25</t>
  </si>
  <si>
    <t>Sauce Bottle 25cl (8oz) Translucent</t>
  </si>
  <si>
    <t>K34011-35</t>
  </si>
  <si>
    <t>Sauce Bottle 35cl (12oz) Translucent</t>
  </si>
  <si>
    <t>K90065-30</t>
  </si>
  <si>
    <t>Nylon Handle Whisk 30cm</t>
  </si>
  <si>
    <t>K90063-25</t>
  </si>
  <si>
    <t>Hi-Heat Spatula 25.4cm</t>
  </si>
  <si>
    <t>K90063-35</t>
  </si>
  <si>
    <t>Hi-Heat Spatula 35.6cm</t>
  </si>
  <si>
    <t>K90027</t>
  </si>
  <si>
    <t>Perforated Spoon 14"</t>
  </si>
  <si>
    <t>K90028</t>
  </si>
  <si>
    <t>Plain Spoon 14"</t>
  </si>
  <si>
    <t>K90030-25</t>
  </si>
  <si>
    <t>Stainless Steel Tongs 25cm</t>
  </si>
  <si>
    <t>K90030-30</t>
  </si>
  <si>
    <t>Stainless Steel Tongs 30cm</t>
  </si>
  <si>
    <t>K90029-03</t>
  </si>
  <si>
    <t>Stainless Steel Ladle 3.5oz</t>
  </si>
  <si>
    <t>K90029-05</t>
  </si>
  <si>
    <t>Stainless Steel Ladle 5oz</t>
  </si>
  <si>
    <t>K90029-08</t>
  </si>
  <si>
    <t>Stainless Steel Ladle 8oz</t>
  </si>
  <si>
    <t>K90029-12</t>
  </si>
  <si>
    <t>Stainless Steel Ladle 12oz</t>
  </si>
  <si>
    <t>K90072-M</t>
  </si>
  <si>
    <t>Narrow Blade Grater Medium</t>
  </si>
  <si>
    <t>K90074</t>
  </si>
  <si>
    <t>Heavy Duty Box Grater</t>
  </si>
  <si>
    <t>SK90001</t>
  </si>
  <si>
    <t>6.5mm Fettuccine Attachment</t>
  </si>
  <si>
    <t>SK90002</t>
  </si>
  <si>
    <t>2mm Tagliatelle Attachment</t>
  </si>
  <si>
    <t>SK90003</t>
  </si>
  <si>
    <t>2mm Spaghetti Attachment</t>
  </si>
  <si>
    <t>K29006</t>
  </si>
  <si>
    <t>Standard Manual Pasta Machine</t>
  </si>
  <si>
    <t>K90035</t>
  </si>
  <si>
    <t>Dough Retarding Box 60x40x7.5cm</t>
  </si>
  <si>
    <t>K90036</t>
  </si>
  <si>
    <t>Cover For Dough Box</t>
  </si>
  <si>
    <t>K90040-12</t>
  </si>
  <si>
    <t>Pizza Screen 12"</t>
  </si>
  <si>
    <t>K90057</t>
  </si>
  <si>
    <t>Pizza Cutter 4" - Black Handle</t>
  </si>
  <si>
    <t>K90058</t>
  </si>
  <si>
    <t>Dough Cutter/Scraper 15x7.5cm</t>
  </si>
  <si>
    <t>K45001-BL</t>
  </si>
  <si>
    <t>Chopping Board HD Blue 24"x18"x1"</t>
  </si>
  <si>
    <t>K45001-BR</t>
  </si>
  <si>
    <t>Chopping Board HD Brown 24"x18"x1"</t>
  </si>
  <si>
    <t>K45001-GR</t>
  </si>
  <si>
    <t>Chopping Board HD Green 24"x18"x1"</t>
  </si>
  <si>
    <t>K45001-RE</t>
  </si>
  <si>
    <t>Chopping Board HD Red 24"x18"x1"</t>
  </si>
  <si>
    <t>K45001-WH</t>
  </si>
  <si>
    <t>Chopping Board HD White 24"x18"x1"</t>
  </si>
  <si>
    <t>K45001-YE</t>
  </si>
  <si>
    <t>Chopping Board HD Yellow 24"x18"x1"</t>
  </si>
  <si>
    <t>K90045</t>
  </si>
  <si>
    <t>Rack for 6 Chopping Boards</t>
  </si>
  <si>
    <t>K01011</t>
  </si>
  <si>
    <t>Removable Allergen Shelf Life label</t>
  </si>
  <si>
    <t>K46003</t>
  </si>
  <si>
    <t>Gourmet Thermometer - White</t>
  </si>
  <si>
    <t>K46003-BL</t>
  </si>
  <si>
    <t>Gourmet Thermometer - Blue</t>
  </si>
  <si>
    <t>K46003-RE</t>
  </si>
  <si>
    <t>Gourmet Thermometer - Red</t>
  </si>
  <si>
    <t>K46003-YE</t>
  </si>
  <si>
    <t>Gourmet Thermometer - Yellow</t>
  </si>
  <si>
    <t>K46007</t>
  </si>
  <si>
    <t>RayTemp 3 Infrared Thermometer</t>
  </si>
  <si>
    <t>K46008</t>
  </si>
  <si>
    <t>Probe Wipes (6 Tubs of 180 Wipes)</t>
  </si>
  <si>
    <t>K46009</t>
  </si>
  <si>
    <t>Digital Count Up/ Count Down Timer</t>
  </si>
  <si>
    <t>K96001-06</t>
  </si>
  <si>
    <t>Salter Electronic Bench Scale 6kg x 1g</t>
  </si>
  <si>
    <t>T70062</t>
  </si>
  <si>
    <t>Precision Scale 0.01g</t>
  </si>
  <si>
    <t>K43042</t>
  </si>
  <si>
    <t>Polycarbonate Scoops 340g (12oz)</t>
  </si>
  <si>
    <t>K90412</t>
  </si>
  <si>
    <t>Mobile Ingredient Bin 90L</t>
  </si>
  <si>
    <t>K27040</t>
  </si>
  <si>
    <t>Stainless Steel Trolley GN 1/1</t>
  </si>
  <si>
    <t>K27038</t>
  </si>
  <si>
    <t>Serving Trolley 3 Shelves</t>
  </si>
  <si>
    <t>K50005-WH</t>
  </si>
  <si>
    <t>Step On Container 87L White</t>
  </si>
  <si>
    <t>T58002</t>
  </si>
  <si>
    <t>Vac Pac Bags 160x250mm (pack 1000)</t>
  </si>
  <si>
    <t>T58003</t>
  </si>
  <si>
    <t>Vac Pac Bags 180x300mm (pack 1000)</t>
  </si>
  <si>
    <t>T63004</t>
  </si>
  <si>
    <t>Thermomix TM6</t>
  </si>
  <si>
    <t>M56002</t>
  </si>
  <si>
    <t>Mini Stick Blender MP 190 V.V</t>
  </si>
  <si>
    <t>M56008</t>
  </si>
  <si>
    <t>Large Stick Blender MP 350 Ultra</t>
  </si>
  <si>
    <t>M56021</t>
  </si>
  <si>
    <t>R301 Ultra Food Processor</t>
  </si>
  <si>
    <t>M32001</t>
  </si>
  <si>
    <t>Kitchen Aid K5 Mixer 4.8L - W</t>
  </si>
  <si>
    <t>M32002</t>
  </si>
  <si>
    <t>Kitchen Aid Heavy Duty Mixer 6.9L</t>
  </si>
  <si>
    <t>K27102</t>
  </si>
  <si>
    <t>Spatula/Palette Knife 180mm</t>
  </si>
  <si>
    <t>P27066-30</t>
  </si>
  <si>
    <t>Oval Ice Cream Scoop (30 Portions/L)</t>
  </si>
  <si>
    <t>P93049</t>
  </si>
  <si>
    <t>Automatic Piston Funnel 1.9L</t>
  </si>
  <si>
    <t>P93050</t>
  </si>
  <si>
    <t>Stainless Steel Stand for Piston Funnel</t>
  </si>
  <si>
    <t>T48001</t>
  </si>
  <si>
    <t>Gourmet Whip 1L</t>
  </si>
  <si>
    <t>T48003</t>
  </si>
  <si>
    <t>Charger Bulbs for Gourmet Whip (pack 10)</t>
  </si>
  <si>
    <t>P93100</t>
  </si>
  <si>
    <t>Plastic Dough Scraper 15x11cm</t>
  </si>
  <si>
    <t>P27029</t>
  </si>
  <si>
    <t>Oven Brush/Scraper With Handle</t>
  </si>
  <si>
    <t>P27009</t>
  </si>
  <si>
    <t>Entrements Frame 565x365x35mm</t>
  </si>
  <si>
    <t>K27166-28</t>
  </si>
  <si>
    <t>Mousse Ring 280x45mm</t>
  </si>
  <si>
    <t>P93070-26</t>
  </si>
  <si>
    <t>S/S Perforated Tart Ring 260x20mm</t>
  </si>
  <si>
    <t>P93077-28</t>
  </si>
  <si>
    <t>S/S Square Mould 280x280x45mm</t>
  </si>
  <si>
    <t>P57066</t>
  </si>
  <si>
    <t>Flexipan Mini Muffin 600x400mm</t>
  </si>
  <si>
    <t>P57003</t>
  </si>
  <si>
    <t>Silpat Baking Mat 520x315mm - GN 1/1</t>
  </si>
  <si>
    <t>P27250</t>
  </si>
  <si>
    <t>24 Assorted Polycarbonate Nozzles</t>
  </si>
  <si>
    <t>K34201</t>
  </si>
  <si>
    <t>Plain Round Cutters (set of 12)</t>
  </si>
  <si>
    <t>P27138-30</t>
  </si>
  <si>
    <t>Polyamide Pastry Brush 30mm</t>
  </si>
  <si>
    <t>P27138-40</t>
  </si>
  <si>
    <t>Polyamide Pastry Brush 40mm</t>
  </si>
  <si>
    <t>K37100-50</t>
  </si>
  <si>
    <t>Polyethylene Rolling Pin 50cm</t>
  </si>
  <si>
    <t>Vogue Spring Form Cake Tin 240mm</t>
  </si>
  <si>
    <t>ZN32-275</t>
  </si>
  <si>
    <t>N/S Bread Tin 78x25x100mm</t>
  </si>
  <si>
    <t>ZN32-277</t>
  </si>
  <si>
    <t>Non Stick Brioche Mould 75mm (PK12)</t>
  </si>
  <si>
    <t>Bron Deep Quiche Tin With Removable Basm</t>
  </si>
  <si>
    <t>ZK32-524</t>
  </si>
  <si>
    <t>*Fomaflex Silicone 6 Muffin Mould GN 1/3</t>
  </si>
  <si>
    <t>J751</t>
  </si>
  <si>
    <t>Matfer Bourgeat Balloon Whisk 10"</t>
  </si>
  <si>
    <t>J753</t>
  </si>
  <si>
    <t>Matfer Bourgeat Balloon Whisk 14"</t>
  </si>
  <si>
    <t>D401</t>
  </si>
  <si>
    <t>Hygiplas Straight Blade Palette Knife Black 10.3cm</t>
  </si>
  <si>
    <t>D404</t>
  </si>
  <si>
    <t>Hygiplas Straight Blade Palette Knife Black 20.5cm</t>
  </si>
  <si>
    <t>D410</t>
  </si>
  <si>
    <t>Hygiplas Angled Blade Palette Knife Black 19.5cm</t>
  </si>
  <si>
    <t>Total:</t>
  </si>
  <si>
    <t>T03002</t>
  </si>
  <si>
    <t>MultiVac C200 Vacuum Packer</t>
  </si>
  <si>
    <t>M43021</t>
  </si>
  <si>
    <t>Altoshaam 45kg Hold Oven</t>
  </si>
  <si>
    <t>Ground Floor Arrival &amp; Coffee Bar</t>
  </si>
  <si>
    <t>Second Floor Tea Point</t>
  </si>
  <si>
    <t>Fourth Floor  Deli bar</t>
  </si>
  <si>
    <t>First floor Panty</t>
  </si>
  <si>
    <t>Third Floor Tea Point</t>
  </si>
  <si>
    <t>Fith Floor Dining Setting</t>
  </si>
  <si>
    <t>F48812</t>
  </si>
  <si>
    <t>Figgjo Classic Bowl 22.5x8cm(h) 280cl</t>
  </si>
  <si>
    <t>F48839</t>
  </si>
  <si>
    <t>Figgjo High Edge Tray 30x8cm</t>
  </si>
  <si>
    <t>F48841</t>
  </si>
  <si>
    <t>Figgjo High Edge Tray 35x6.4cm</t>
  </si>
  <si>
    <t>F48840</t>
  </si>
  <si>
    <t>Figgjo High Edge Tray 40x5cm</t>
  </si>
  <si>
    <t>Menu frames and blocks various</t>
  </si>
  <si>
    <t>BLAST CHILLER</t>
  </si>
  <si>
    <t xml:space="preserve">TA Associates - Light Equipment </t>
  </si>
  <si>
    <t>Café &amp; Barista Bar</t>
  </si>
  <si>
    <t>Kitchen</t>
  </si>
  <si>
    <t>La Marzocco 2 x group baritsa coffee machine, metered water treatment unit, under counter premium knockout drawer, plus delivery and installation</t>
  </si>
  <si>
    <t>each</t>
  </si>
  <si>
    <t>Notes</t>
  </si>
  <si>
    <t>ESPRESSO CUP</t>
  </si>
  <si>
    <t>TRAY TO PUT CRUETS</t>
  </si>
  <si>
    <t>Unit Cost</t>
  </si>
  <si>
    <t>Total Cost</t>
  </si>
  <si>
    <t>2 x group machine already in café fit out equipment list provided by TA Associates</t>
  </si>
  <si>
    <t>Total Cost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</si>
</sst>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23" x14ac:knownFonts="1">
    <font>
      <sz val="11"/>
      <color theme="1"/>
      <name val="Calibri"/>
      <family val="2"/>
      <scheme val="minor"/>
    </font>
    <font>
      <b/>
      <sz val="9"/>
      <color theme="0"/>
      <name val="Tahoma"/>
      <family val="2"/>
    </font>
    <font>
      <b/>
      <sz val="8"/>
      <color theme="0"/>
      <name val="Tahoma"/>
      <family val="2"/>
    </font>
    <font>
      <sz val="9"/>
      <color theme="1"/>
      <name val="Tahoma"/>
      <family val="2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9"/>
      <color theme="1"/>
      <name val="Tahoma"/>
      <family val="2"/>
    </font>
    <font>
      <sz val="8"/>
      <name val="Calibri"/>
      <family val="2"/>
      <scheme val="minor"/>
    </font>
    <font>
      <sz val="9"/>
      <name val="Tahoma"/>
      <family val="2"/>
    </font>
    <font>
      <b/>
      <sz val="12"/>
      <color rgb="FFC00000"/>
      <name val="Tahoma"/>
      <family val="2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4"/>
      <name val="Tahoma"/>
      <family val="2"/>
    </font>
    <font>
      <b/>
      <sz val="16"/>
      <color rgb="FFC00000"/>
      <name val="Tahoma"/>
      <family val="2"/>
    </font>
    <font>
      <sz val="11"/>
      <color theme="9" tint="-0.249977111117893"/>
      <name val="Calibri"/>
      <family val="2"/>
      <scheme val="minor"/>
    </font>
    <font>
      <b/>
      <sz val="9"/>
      <color rgb="FFC00000"/>
      <name val="Tahoma"/>
      <family val="2"/>
    </font>
    <font>
      <sz val="9"/>
      <color theme="1"/>
      <name val="Tahoma"/>
      <family val="2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3" xfId="0" applyFont="1" applyBorder="1"/>
    <xf numFmtId="0" fontId="1" fillId="3" borderId="9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/>
    <xf numFmtId="0" fontId="3" fillId="0" borderId="14" xfId="0" applyFont="1" applyBorder="1"/>
    <xf numFmtId="0" fontId="17" fillId="0" borderId="15" xfId="0" applyFont="1" applyBorder="1"/>
    <xf numFmtId="0" fontId="8" fillId="0" borderId="9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44" fontId="0" fillId="0" borderId="0" xfId="0" applyNumberFormat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44" fontId="18" fillId="2" borderId="0" xfId="0" applyNumberFormat="1" applyFont="1" applyFill="1" applyAlignment="1">
      <alignment horizontal="center" vertical="center"/>
    </xf>
    <xf numFmtId="0" fontId="3" fillId="0" borderId="15" xfId="0" applyFont="1" applyBorder="1"/>
    <xf numFmtId="0" fontId="3" fillId="0" borderId="13" xfId="0" applyFont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4" fontId="2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0" xfId="0" applyFont="1"/>
    <xf numFmtId="0" fontId="0" fillId="0" borderId="1" xfId="0" applyBorder="1" applyAlignment="1">
      <alignment horizontal="right"/>
    </xf>
    <xf numFmtId="0" fontId="3" fillId="5" borderId="1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/>
    </xf>
    <xf numFmtId="164" fontId="22" fillId="3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7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cid:image012.png@01DA7C6F.2CA006B0" TargetMode="External"/><Relationship Id="rId38" Type="http://schemas.openxmlformats.org/officeDocument/2006/relationships/image" Target="../media/image36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38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5.png"/><Relationship Id="rId40" Type="http://schemas.openxmlformats.org/officeDocument/2006/relationships/image" Target="cid:image001.png@01DC4FC7.1B562970" TargetMode="External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4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cid:image013.png@01DA7C6F.2CA006B0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png"/><Relationship Id="rId13" Type="http://schemas.openxmlformats.org/officeDocument/2006/relationships/image" Target="../media/image46.png"/><Relationship Id="rId18" Type="http://schemas.openxmlformats.org/officeDocument/2006/relationships/image" Target="../media/image50.png"/><Relationship Id="rId26" Type="http://schemas.openxmlformats.org/officeDocument/2006/relationships/image" Target="../media/image55.png"/><Relationship Id="rId3" Type="http://schemas.openxmlformats.org/officeDocument/2006/relationships/image" Target="../media/image41.png"/><Relationship Id="rId21" Type="http://schemas.openxmlformats.org/officeDocument/2006/relationships/image" Target="../media/image52.png"/><Relationship Id="rId34" Type="http://schemas.openxmlformats.org/officeDocument/2006/relationships/image" Target="cid:image011.png@01DA7C6F.2CA006B0" TargetMode="External"/><Relationship Id="rId7" Type="http://schemas.openxmlformats.org/officeDocument/2006/relationships/image" Target="../media/image42.png"/><Relationship Id="rId12" Type="http://schemas.openxmlformats.org/officeDocument/2006/relationships/image" Target="../media/image45.png"/><Relationship Id="rId17" Type="http://schemas.openxmlformats.org/officeDocument/2006/relationships/image" Target="../media/image16.jpeg"/><Relationship Id="rId25" Type="http://schemas.openxmlformats.org/officeDocument/2006/relationships/image" Target="../media/image54.png"/><Relationship Id="rId33" Type="http://schemas.openxmlformats.org/officeDocument/2006/relationships/image" Target="../media/image61.png"/><Relationship Id="rId2" Type="http://schemas.openxmlformats.org/officeDocument/2006/relationships/image" Target="../media/image40.png"/><Relationship Id="rId16" Type="http://schemas.openxmlformats.org/officeDocument/2006/relationships/image" Target="../media/image49.jpeg"/><Relationship Id="rId20" Type="http://schemas.openxmlformats.org/officeDocument/2006/relationships/image" Target="../media/image51.png"/><Relationship Id="rId29" Type="http://schemas.openxmlformats.org/officeDocument/2006/relationships/image" Target="../media/image58.png"/><Relationship Id="rId1" Type="http://schemas.openxmlformats.org/officeDocument/2006/relationships/image" Target="../media/image39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24" Type="http://schemas.openxmlformats.org/officeDocument/2006/relationships/image" Target="../media/image27.png"/><Relationship Id="rId32" Type="http://schemas.openxmlformats.org/officeDocument/2006/relationships/image" Target="cid:image010.png@01DA7C6F.2CA006B0" TargetMode="External"/><Relationship Id="rId5" Type="http://schemas.openxmlformats.org/officeDocument/2006/relationships/image" Target="../media/image5.png"/><Relationship Id="rId15" Type="http://schemas.openxmlformats.org/officeDocument/2006/relationships/image" Target="../media/image48.jpeg"/><Relationship Id="rId23" Type="http://schemas.openxmlformats.org/officeDocument/2006/relationships/image" Target="../media/image25.png"/><Relationship Id="rId28" Type="http://schemas.openxmlformats.org/officeDocument/2006/relationships/image" Target="../media/image57.png"/><Relationship Id="rId10" Type="http://schemas.openxmlformats.org/officeDocument/2006/relationships/image" Target="../media/image34.png"/><Relationship Id="rId19" Type="http://schemas.openxmlformats.org/officeDocument/2006/relationships/image" Target="../media/image23.png"/><Relationship Id="rId31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44.png"/><Relationship Id="rId14" Type="http://schemas.openxmlformats.org/officeDocument/2006/relationships/image" Target="../media/image47.jpeg"/><Relationship Id="rId22" Type="http://schemas.openxmlformats.org/officeDocument/2006/relationships/image" Target="../media/image53.png"/><Relationship Id="rId27" Type="http://schemas.openxmlformats.org/officeDocument/2006/relationships/image" Target="../media/image56.png"/><Relationship Id="rId30" Type="http://schemas.openxmlformats.org/officeDocument/2006/relationships/image" Target="../media/image5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png"/><Relationship Id="rId13" Type="http://schemas.openxmlformats.org/officeDocument/2006/relationships/image" Target="../media/image10.png"/><Relationship Id="rId18" Type="http://schemas.openxmlformats.org/officeDocument/2006/relationships/image" Target="../media/image66.jpeg"/><Relationship Id="rId26" Type="http://schemas.openxmlformats.org/officeDocument/2006/relationships/image" Target="../media/image35.png"/><Relationship Id="rId39" Type="http://schemas.openxmlformats.org/officeDocument/2006/relationships/image" Target="../media/image32.png"/><Relationship Id="rId3" Type="http://schemas.openxmlformats.org/officeDocument/2006/relationships/image" Target="../media/image41.png"/><Relationship Id="rId21" Type="http://schemas.openxmlformats.org/officeDocument/2006/relationships/image" Target="../media/image68.png"/><Relationship Id="rId34" Type="http://schemas.openxmlformats.org/officeDocument/2006/relationships/image" Target="../media/image29.png"/><Relationship Id="rId42" Type="http://schemas.openxmlformats.org/officeDocument/2006/relationships/image" Target="cid:image013.png@01DA7C6F.2CA006B0" TargetMode="External"/><Relationship Id="rId7" Type="http://schemas.openxmlformats.org/officeDocument/2006/relationships/image" Target="../media/image7.png"/><Relationship Id="rId12" Type="http://schemas.openxmlformats.org/officeDocument/2006/relationships/image" Target="../media/image34.png"/><Relationship Id="rId17" Type="http://schemas.openxmlformats.org/officeDocument/2006/relationships/image" Target="../media/image65.jpeg"/><Relationship Id="rId25" Type="http://schemas.openxmlformats.org/officeDocument/2006/relationships/image" Target="../media/image72.png"/><Relationship Id="rId33" Type="http://schemas.openxmlformats.org/officeDocument/2006/relationships/image" Target="../media/image55.png"/><Relationship Id="rId38" Type="http://schemas.openxmlformats.org/officeDocument/2006/relationships/image" Target="../media/image27.png"/><Relationship Id="rId2" Type="http://schemas.openxmlformats.org/officeDocument/2006/relationships/image" Target="../media/image62.png"/><Relationship Id="rId16" Type="http://schemas.openxmlformats.org/officeDocument/2006/relationships/image" Target="../media/image64.jpeg"/><Relationship Id="rId20" Type="http://schemas.openxmlformats.org/officeDocument/2006/relationships/image" Target="../media/image67.png"/><Relationship Id="rId29" Type="http://schemas.openxmlformats.org/officeDocument/2006/relationships/image" Target="../media/image2.png"/><Relationship Id="rId41" Type="http://schemas.openxmlformats.org/officeDocument/2006/relationships/image" Target="../media/image33.png"/><Relationship Id="rId1" Type="http://schemas.openxmlformats.org/officeDocument/2006/relationships/image" Target="../media/image40.png"/><Relationship Id="rId6" Type="http://schemas.openxmlformats.org/officeDocument/2006/relationships/image" Target="../media/image6.png"/><Relationship Id="rId11" Type="http://schemas.openxmlformats.org/officeDocument/2006/relationships/image" Target="../media/image44.png"/><Relationship Id="rId24" Type="http://schemas.openxmlformats.org/officeDocument/2006/relationships/image" Target="../media/image71.png"/><Relationship Id="rId32" Type="http://schemas.openxmlformats.org/officeDocument/2006/relationships/image" Target="../media/image76.png"/><Relationship Id="rId37" Type="http://schemas.openxmlformats.org/officeDocument/2006/relationships/image" Target="../media/image54.png"/><Relationship Id="rId40" Type="http://schemas.openxmlformats.org/officeDocument/2006/relationships/image" Target="cid:image012.png@01DA7C6F.2CA006B0" TargetMode="External"/><Relationship Id="rId5" Type="http://schemas.openxmlformats.org/officeDocument/2006/relationships/image" Target="../media/image5.png"/><Relationship Id="rId15" Type="http://schemas.openxmlformats.org/officeDocument/2006/relationships/image" Target="../media/image16.jpeg"/><Relationship Id="rId23" Type="http://schemas.openxmlformats.org/officeDocument/2006/relationships/image" Target="../media/image70.png"/><Relationship Id="rId28" Type="http://schemas.openxmlformats.org/officeDocument/2006/relationships/image" Target="../media/image1.png"/><Relationship Id="rId36" Type="http://schemas.openxmlformats.org/officeDocument/2006/relationships/image" Target="../media/image77.png"/><Relationship Id="rId10" Type="http://schemas.openxmlformats.org/officeDocument/2006/relationships/image" Target="../media/image31.png"/><Relationship Id="rId19" Type="http://schemas.openxmlformats.org/officeDocument/2006/relationships/image" Target="../media/image50.png"/><Relationship Id="rId31" Type="http://schemas.openxmlformats.org/officeDocument/2006/relationships/image" Target="../media/image7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63.png"/><Relationship Id="rId22" Type="http://schemas.openxmlformats.org/officeDocument/2006/relationships/image" Target="../media/image69.png"/><Relationship Id="rId27" Type="http://schemas.openxmlformats.org/officeDocument/2006/relationships/image" Target="../media/image73.png"/><Relationship Id="rId30" Type="http://schemas.openxmlformats.org/officeDocument/2006/relationships/image" Target="../media/image74.png"/><Relationship Id="rId35" Type="http://schemas.openxmlformats.org/officeDocument/2006/relationships/image" Target="../media/image3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png"/><Relationship Id="rId3" Type="http://schemas.openxmlformats.org/officeDocument/2006/relationships/image" Target="../media/image79.png"/><Relationship Id="rId7" Type="http://schemas.openxmlformats.org/officeDocument/2006/relationships/image" Target="../media/image83.png"/><Relationship Id="rId2" Type="http://schemas.openxmlformats.org/officeDocument/2006/relationships/image" Target="../media/image11.png"/><Relationship Id="rId1" Type="http://schemas.openxmlformats.org/officeDocument/2006/relationships/image" Target="../media/image78.png"/><Relationship Id="rId6" Type="http://schemas.openxmlformats.org/officeDocument/2006/relationships/image" Target="../media/image82.png"/><Relationship Id="rId5" Type="http://schemas.openxmlformats.org/officeDocument/2006/relationships/image" Target="../media/image81.png"/><Relationship Id="rId4" Type="http://schemas.openxmlformats.org/officeDocument/2006/relationships/image" Target="../media/image8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png"/><Relationship Id="rId13" Type="http://schemas.openxmlformats.org/officeDocument/2006/relationships/image" Target="../media/image55.png"/><Relationship Id="rId3" Type="http://schemas.openxmlformats.org/officeDocument/2006/relationships/image" Target="../media/image6.png"/><Relationship Id="rId7" Type="http://schemas.openxmlformats.org/officeDocument/2006/relationships/image" Target="../media/image87.png"/><Relationship Id="rId12" Type="http://schemas.openxmlformats.org/officeDocument/2006/relationships/image" Target="../media/image45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72.png"/><Relationship Id="rId11" Type="http://schemas.openxmlformats.org/officeDocument/2006/relationships/image" Target="../media/image89.png"/><Relationship Id="rId5" Type="http://schemas.openxmlformats.org/officeDocument/2006/relationships/image" Target="../media/image86.png"/><Relationship Id="rId10" Type="http://schemas.openxmlformats.org/officeDocument/2006/relationships/image" Target="../media/image88.png"/><Relationship Id="rId4" Type="http://schemas.openxmlformats.org/officeDocument/2006/relationships/image" Target="../media/image85.png"/><Relationship Id="rId9" Type="http://schemas.openxmlformats.org/officeDocument/2006/relationships/image" Target="../media/image2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97.png"/><Relationship Id="rId13" Type="http://schemas.openxmlformats.org/officeDocument/2006/relationships/image" Target="../media/image102.png"/><Relationship Id="rId18" Type="http://schemas.openxmlformats.org/officeDocument/2006/relationships/image" Target="../media/image85.png"/><Relationship Id="rId3" Type="http://schemas.openxmlformats.org/officeDocument/2006/relationships/image" Target="../media/image92.png"/><Relationship Id="rId21" Type="http://schemas.openxmlformats.org/officeDocument/2006/relationships/image" Target="../media/image109.png"/><Relationship Id="rId7" Type="http://schemas.openxmlformats.org/officeDocument/2006/relationships/image" Target="../media/image96.png"/><Relationship Id="rId12" Type="http://schemas.openxmlformats.org/officeDocument/2006/relationships/image" Target="../media/image101.png"/><Relationship Id="rId17" Type="http://schemas.openxmlformats.org/officeDocument/2006/relationships/image" Target="../media/image106.png"/><Relationship Id="rId25" Type="http://schemas.openxmlformats.org/officeDocument/2006/relationships/image" Target="../media/image113.png"/><Relationship Id="rId2" Type="http://schemas.openxmlformats.org/officeDocument/2006/relationships/image" Target="../media/image91.png"/><Relationship Id="rId16" Type="http://schemas.openxmlformats.org/officeDocument/2006/relationships/image" Target="../media/image105.png"/><Relationship Id="rId20" Type="http://schemas.openxmlformats.org/officeDocument/2006/relationships/image" Target="../media/image108.png"/><Relationship Id="rId1" Type="http://schemas.openxmlformats.org/officeDocument/2006/relationships/image" Target="../media/image90.png"/><Relationship Id="rId6" Type="http://schemas.openxmlformats.org/officeDocument/2006/relationships/image" Target="../media/image95.png"/><Relationship Id="rId11" Type="http://schemas.openxmlformats.org/officeDocument/2006/relationships/image" Target="../media/image100.png"/><Relationship Id="rId24" Type="http://schemas.openxmlformats.org/officeDocument/2006/relationships/image" Target="../media/image112.png"/><Relationship Id="rId5" Type="http://schemas.openxmlformats.org/officeDocument/2006/relationships/image" Target="../media/image94.png"/><Relationship Id="rId15" Type="http://schemas.openxmlformats.org/officeDocument/2006/relationships/image" Target="../media/image104.png"/><Relationship Id="rId23" Type="http://schemas.openxmlformats.org/officeDocument/2006/relationships/image" Target="../media/image111.png"/><Relationship Id="rId10" Type="http://schemas.openxmlformats.org/officeDocument/2006/relationships/image" Target="../media/image99.png"/><Relationship Id="rId19" Type="http://schemas.openxmlformats.org/officeDocument/2006/relationships/image" Target="../media/image107.png"/><Relationship Id="rId4" Type="http://schemas.openxmlformats.org/officeDocument/2006/relationships/image" Target="../media/image93.png"/><Relationship Id="rId9" Type="http://schemas.openxmlformats.org/officeDocument/2006/relationships/image" Target="../media/image98.png"/><Relationship Id="rId14" Type="http://schemas.openxmlformats.org/officeDocument/2006/relationships/image" Target="../media/image103.png"/><Relationship Id="rId22" Type="http://schemas.openxmlformats.org/officeDocument/2006/relationships/image" Target="../media/image11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6.png"/><Relationship Id="rId2" Type="http://schemas.openxmlformats.org/officeDocument/2006/relationships/image" Target="../media/image115.png"/><Relationship Id="rId1" Type="http://schemas.openxmlformats.org/officeDocument/2006/relationships/image" Target="../media/image114.png"/><Relationship Id="rId6" Type="http://schemas.openxmlformats.org/officeDocument/2006/relationships/image" Target="../media/image119.png"/><Relationship Id="rId5" Type="http://schemas.openxmlformats.org/officeDocument/2006/relationships/image" Target="../media/image118.png"/><Relationship Id="rId4" Type="http://schemas.openxmlformats.org/officeDocument/2006/relationships/image" Target="../media/image1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444500</xdr:colOff>
      <xdr:row>14</xdr:row>
      <xdr:rowOff>152400</xdr:rowOff>
    </xdr:from>
    <xdr:to>
      <xdr:col>4</xdr:col>
      <xdr:colOff>1419176</xdr:colOff>
      <xdr:row>14</xdr:row>
      <xdr:rowOff>1152525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A01AC8-122E-0985-BD14-8A577D733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99400" y="4572000"/>
          <a:ext cx="977851" cy="996950"/>
        </a:xfrm>
        <a:prstGeom prst="rect">
          <a:avLst/>
        </a:prstGeom>
      </xdr:spPr>
    </xdr:pic>
    <xdr:clientData/>
  </xdr:twoCellAnchor>
  <xdr:twoCellAnchor editAs="oneCell">
    <xdr:from>
      <xdr:col>4</xdr:col>
      <xdr:colOff>351064</xdr:colOff>
      <xdr:row>13</xdr:row>
      <xdr:rowOff>247650</xdr:rowOff>
    </xdr:from>
    <xdr:to>
      <xdr:col>4</xdr:col>
      <xdr:colOff>1516815</xdr:colOff>
      <xdr:row>13</xdr:row>
      <xdr:rowOff>1152525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200047D-4BA0-F5FC-1CBF-BEFB52266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32635" y="4420507"/>
          <a:ext cx="1168926" cy="908050"/>
        </a:xfrm>
        <a:prstGeom prst="rect">
          <a:avLst/>
        </a:prstGeom>
      </xdr:spPr>
    </xdr:pic>
    <xdr:clientData/>
  </xdr:twoCellAnchor>
  <xdr:twoCellAnchor editAs="oneCell">
    <xdr:from>
      <xdr:col>4</xdr:col>
      <xdr:colOff>349250</xdr:colOff>
      <xdr:row>15</xdr:row>
      <xdr:rowOff>88901</xdr:rowOff>
    </xdr:from>
    <xdr:to>
      <xdr:col>4</xdr:col>
      <xdr:colOff>1668368</xdr:colOff>
      <xdr:row>16</xdr:row>
      <xdr:rowOff>2366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71AD50F-B84D-39A8-9659-8ECA5E19F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9838" y="11201401"/>
          <a:ext cx="1322293" cy="1248832"/>
        </a:xfrm>
        <a:prstGeom prst="rect">
          <a:avLst/>
        </a:prstGeom>
      </xdr:spPr>
    </xdr:pic>
    <xdr:clientData/>
  </xdr:twoCellAnchor>
  <xdr:twoCellAnchor editAs="oneCell">
    <xdr:from>
      <xdr:col>4</xdr:col>
      <xdr:colOff>654050</xdr:colOff>
      <xdr:row>18</xdr:row>
      <xdr:rowOff>82550</xdr:rowOff>
    </xdr:from>
    <xdr:to>
      <xdr:col>4</xdr:col>
      <xdr:colOff>1361872</xdr:colOff>
      <xdr:row>18</xdr:row>
      <xdr:rowOff>1171575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14A54AD-5F5B-5EBC-91DB-9DCA9D5AD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08950" y="29457650"/>
          <a:ext cx="704647" cy="1085850"/>
        </a:xfrm>
        <a:prstGeom prst="rect">
          <a:avLst/>
        </a:prstGeom>
      </xdr:spPr>
    </xdr:pic>
    <xdr:clientData/>
  </xdr:twoCellAnchor>
  <xdr:twoCellAnchor editAs="oneCell">
    <xdr:from>
      <xdr:col>4</xdr:col>
      <xdr:colOff>596901</xdr:colOff>
      <xdr:row>19</xdr:row>
      <xdr:rowOff>50800</xdr:rowOff>
    </xdr:from>
    <xdr:to>
      <xdr:col>4</xdr:col>
      <xdr:colOff>1352405</xdr:colOff>
      <xdr:row>19</xdr:row>
      <xdr:rowOff>1247775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8E85098D-0D96-1A6E-52F2-A532BA41E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051801" y="30759400"/>
          <a:ext cx="755504" cy="1200150"/>
        </a:xfrm>
        <a:prstGeom prst="rect">
          <a:avLst/>
        </a:prstGeom>
      </xdr:spPr>
    </xdr:pic>
    <xdr:clientData/>
  </xdr:twoCellAnchor>
  <xdr:twoCellAnchor editAs="oneCell">
    <xdr:from>
      <xdr:col>4</xdr:col>
      <xdr:colOff>215900</xdr:colOff>
      <xdr:row>20</xdr:row>
      <xdr:rowOff>50801</xdr:rowOff>
    </xdr:from>
    <xdr:to>
      <xdr:col>4</xdr:col>
      <xdr:colOff>1714499</xdr:colOff>
      <xdr:row>27</xdr:row>
      <xdr:rowOff>130519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2376C15-247F-A382-2EE0-A538E30FC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670800" y="32092901"/>
          <a:ext cx="1498599" cy="1413217"/>
        </a:xfrm>
        <a:prstGeom prst="rect">
          <a:avLst/>
        </a:prstGeom>
      </xdr:spPr>
    </xdr:pic>
    <xdr:clientData/>
  </xdr:twoCellAnchor>
  <xdr:twoCellAnchor editAs="oneCell">
    <xdr:from>
      <xdr:col>4</xdr:col>
      <xdr:colOff>615950</xdr:colOff>
      <xdr:row>28</xdr:row>
      <xdr:rowOff>38100</xdr:rowOff>
    </xdr:from>
    <xdr:to>
      <xdr:col>4</xdr:col>
      <xdr:colOff>1343025</xdr:colOff>
      <xdr:row>28</xdr:row>
      <xdr:rowOff>1283871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70E6AF95-A8BE-B882-AB1F-9F969B39F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70850" y="34937700"/>
          <a:ext cx="723900" cy="1248946"/>
        </a:xfrm>
        <a:prstGeom prst="rect">
          <a:avLst/>
        </a:prstGeom>
      </xdr:spPr>
    </xdr:pic>
    <xdr:clientData/>
  </xdr:twoCellAnchor>
  <xdr:twoCellAnchor editAs="oneCell">
    <xdr:from>
      <xdr:col>4</xdr:col>
      <xdr:colOff>546144</xdr:colOff>
      <xdr:row>29</xdr:row>
      <xdr:rowOff>105834</xdr:rowOff>
    </xdr:from>
    <xdr:to>
      <xdr:col>4</xdr:col>
      <xdr:colOff>1255341</xdr:colOff>
      <xdr:row>29</xdr:row>
      <xdr:rowOff>1150407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17DD2FB1-A42B-2D1B-66E7-5CC52DBA1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11311" y="29294667"/>
          <a:ext cx="709197" cy="1047748"/>
        </a:xfrm>
        <a:prstGeom prst="rect">
          <a:avLst/>
        </a:prstGeom>
      </xdr:spPr>
    </xdr:pic>
    <xdr:clientData/>
  </xdr:twoCellAnchor>
  <xdr:twoCellAnchor editAs="oneCell">
    <xdr:from>
      <xdr:col>4</xdr:col>
      <xdr:colOff>79508</xdr:colOff>
      <xdr:row>31</xdr:row>
      <xdr:rowOff>186764</xdr:rowOff>
    </xdr:from>
    <xdr:to>
      <xdr:col>4</xdr:col>
      <xdr:colOff>1743822</xdr:colOff>
      <xdr:row>31</xdr:row>
      <xdr:rowOff>1153214</xdr:rowOff>
    </xdr:to>
    <xdr:pic>
      <xdr:nvPicPr>
        <xdr:cNvPr id="102" name="Picture 101" descr="A cardboard box with a lid&#10;&#10;Description automatically generated">
          <a:extLst>
            <a:ext uri="{FF2B5EF4-FFF2-40B4-BE49-F238E27FC236}">
              <a16:creationId xmlns:a16="http://schemas.microsoft.com/office/drawing/2014/main" id="{4896ED31-A195-43F6-AD0C-DE7659E16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234722" y="32199835"/>
          <a:ext cx="1699239" cy="969625"/>
        </a:xfrm>
        <a:prstGeom prst="rect">
          <a:avLst/>
        </a:prstGeom>
      </xdr:spPr>
    </xdr:pic>
    <xdr:clientData/>
  </xdr:twoCellAnchor>
  <xdr:twoCellAnchor editAs="oneCell">
    <xdr:from>
      <xdr:col>4</xdr:col>
      <xdr:colOff>629397</xdr:colOff>
      <xdr:row>32</xdr:row>
      <xdr:rowOff>273477</xdr:rowOff>
    </xdr:from>
    <xdr:to>
      <xdr:col>4</xdr:col>
      <xdr:colOff>1030940</xdr:colOff>
      <xdr:row>32</xdr:row>
      <xdr:rowOff>1485121</xdr:rowOff>
    </xdr:to>
    <xdr:pic>
      <xdr:nvPicPr>
        <xdr:cNvPr id="107" name="Picture 106" descr="A close-up of a silver object&#10;&#10;Description automatically generated">
          <a:extLst>
            <a:ext uri="{FF2B5EF4-FFF2-40B4-BE49-F238E27FC236}">
              <a16:creationId xmlns:a16="http://schemas.microsoft.com/office/drawing/2014/main" id="{8EAF6C66-031E-4762-86FF-B04669D63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784611" y="33701691"/>
          <a:ext cx="401543" cy="1211644"/>
        </a:xfrm>
        <a:prstGeom prst="rect">
          <a:avLst/>
        </a:prstGeom>
      </xdr:spPr>
    </xdr:pic>
    <xdr:clientData/>
  </xdr:twoCellAnchor>
  <xdr:twoCellAnchor editAs="oneCell">
    <xdr:from>
      <xdr:col>4</xdr:col>
      <xdr:colOff>558801</xdr:colOff>
      <xdr:row>16</xdr:row>
      <xdr:rowOff>107950</xdr:rowOff>
    </xdr:from>
    <xdr:to>
      <xdr:col>4</xdr:col>
      <xdr:colOff>1257301</xdr:colOff>
      <xdr:row>16</xdr:row>
      <xdr:rowOff>1286188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C6EAC3A-D5B8-42A2-99CB-1EF5DBB11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067801" y="4114800"/>
          <a:ext cx="698500" cy="1181413"/>
        </a:xfrm>
        <a:prstGeom prst="rect">
          <a:avLst/>
        </a:prstGeom>
      </xdr:spPr>
    </xdr:pic>
    <xdr:clientData/>
  </xdr:twoCellAnchor>
  <xdr:twoCellAnchor editAs="oneCell">
    <xdr:from>
      <xdr:col>4</xdr:col>
      <xdr:colOff>426357</xdr:colOff>
      <xdr:row>34</xdr:row>
      <xdr:rowOff>371933</xdr:rowOff>
    </xdr:from>
    <xdr:to>
      <xdr:col>4</xdr:col>
      <xdr:colOff>962932</xdr:colOff>
      <xdr:row>34</xdr:row>
      <xdr:rowOff>902158</xdr:rowOff>
    </xdr:to>
    <xdr:pic>
      <xdr:nvPicPr>
        <xdr:cNvPr id="16" name="Picture 1029">
          <a:extLst>
            <a:ext uri="{FF2B5EF4-FFF2-40B4-BE49-F238E27FC236}">
              <a16:creationId xmlns:a16="http://schemas.microsoft.com/office/drawing/2014/main" id="{B320899F-1745-4D66-BF5E-54AAE983F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9214" y="35968219"/>
          <a:ext cx="53975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535215</xdr:colOff>
      <xdr:row>35</xdr:row>
      <xdr:rowOff>254912</xdr:rowOff>
    </xdr:from>
    <xdr:to>
      <xdr:col>4</xdr:col>
      <xdr:colOff>1078140</xdr:colOff>
      <xdr:row>35</xdr:row>
      <xdr:rowOff>781962</xdr:rowOff>
    </xdr:to>
    <xdr:pic>
      <xdr:nvPicPr>
        <xdr:cNvPr id="17" name="Picture 1030">
          <a:extLst>
            <a:ext uri="{FF2B5EF4-FFF2-40B4-BE49-F238E27FC236}">
              <a16:creationId xmlns:a16="http://schemas.microsoft.com/office/drawing/2014/main" id="{336F5A74-977B-4FC3-BE30-C3082C47D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8072" y="36903483"/>
          <a:ext cx="53975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517072</xdr:colOff>
      <xdr:row>37</xdr:row>
      <xdr:rowOff>105234</xdr:rowOff>
    </xdr:from>
    <xdr:to>
      <xdr:col>4</xdr:col>
      <xdr:colOff>1059997</xdr:colOff>
      <xdr:row>37</xdr:row>
      <xdr:rowOff>635459</xdr:rowOff>
    </xdr:to>
    <xdr:pic>
      <xdr:nvPicPr>
        <xdr:cNvPr id="18" name="Picture 1032">
          <a:extLst>
            <a:ext uri="{FF2B5EF4-FFF2-40B4-BE49-F238E27FC236}">
              <a16:creationId xmlns:a16="http://schemas.microsoft.com/office/drawing/2014/main" id="{5456FB06-34A3-4B03-8A1C-E5D8EFE93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9929" y="38613448"/>
          <a:ext cx="53975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575885</xdr:colOff>
      <xdr:row>38</xdr:row>
      <xdr:rowOff>227093</xdr:rowOff>
    </xdr:from>
    <xdr:to>
      <xdr:col>4</xdr:col>
      <xdr:colOff>1115635</xdr:colOff>
      <xdr:row>38</xdr:row>
      <xdr:rowOff>754143</xdr:rowOff>
    </xdr:to>
    <xdr:pic>
      <xdr:nvPicPr>
        <xdr:cNvPr id="19" name="Picture 1033">
          <a:extLst>
            <a:ext uri="{FF2B5EF4-FFF2-40B4-BE49-F238E27FC236}">
              <a16:creationId xmlns:a16="http://schemas.microsoft.com/office/drawing/2014/main" id="{0569A533-2A7E-4BB1-B077-A64612D88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5635" y="24441760"/>
          <a:ext cx="54292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580572</xdr:colOff>
      <xdr:row>36</xdr:row>
      <xdr:rowOff>181428</xdr:rowOff>
    </xdr:from>
    <xdr:to>
      <xdr:col>4</xdr:col>
      <xdr:colOff>1117147</xdr:colOff>
      <xdr:row>36</xdr:row>
      <xdr:rowOff>711653</xdr:rowOff>
    </xdr:to>
    <xdr:pic>
      <xdr:nvPicPr>
        <xdr:cNvPr id="21" name="Picture 1030">
          <a:extLst>
            <a:ext uri="{FF2B5EF4-FFF2-40B4-BE49-F238E27FC236}">
              <a16:creationId xmlns:a16="http://schemas.microsoft.com/office/drawing/2014/main" id="{0295ADE7-8D16-4133-80E6-EEE0461BF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3429" y="37845999"/>
          <a:ext cx="53975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471714</xdr:colOff>
      <xdr:row>39</xdr:row>
      <xdr:rowOff>181428</xdr:rowOff>
    </xdr:from>
    <xdr:to>
      <xdr:col>4</xdr:col>
      <xdr:colOff>1248056</xdr:colOff>
      <xdr:row>39</xdr:row>
      <xdr:rowOff>940253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A02FA7C-ED5E-ED0E-6FFE-911DE8468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626928" y="43588214"/>
          <a:ext cx="779517" cy="762000"/>
        </a:xfrm>
        <a:prstGeom prst="rect">
          <a:avLst/>
        </a:prstGeom>
      </xdr:spPr>
    </xdr:pic>
    <xdr:clientData/>
  </xdr:twoCellAnchor>
  <xdr:twoCellAnchor editAs="oneCell">
    <xdr:from>
      <xdr:col>4</xdr:col>
      <xdr:colOff>290285</xdr:colOff>
      <xdr:row>41</xdr:row>
      <xdr:rowOff>136072</xdr:rowOff>
    </xdr:from>
    <xdr:to>
      <xdr:col>4</xdr:col>
      <xdr:colOff>1279419</xdr:colOff>
      <xdr:row>41</xdr:row>
      <xdr:rowOff>774247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C7DCE56A-44D7-B5D4-90F2-262FB792F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445499" y="43352358"/>
          <a:ext cx="989134" cy="635000"/>
        </a:xfrm>
        <a:prstGeom prst="rect">
          <a:avLst/>
        </a:prstGeom>
      </xdr:spPr>
    </xdr:pic>
    <xdr:clientData/>
  </xdr:twoCellAnchor>
  <xdr:twoCellAnchor editAs="oneCell">
    <xdr:from>
      <xdr:col>4</xdr:col>
      <xdr:colOff>362858</xdr:colOff>
      <xdr:row>49</xdr:row>
      <xdr:rowOff>145143</xdr:rowOff>
    </xdr:from>
    <xdr:to>
      <xdr:col>4</xdr:col>
      <xdr:colOff>1379311</xdr:colOff>
      <xdr:row>49</xdr:row>
      <xdr:rowOff>1421039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FDE52B3-6D36-F3C7-8401-78F50D007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518072" y="49285072"/>
          <a:ext cx="1019628" cy="1279071"/>
        </a:xfrm>
        <a:prstGeom prst="rect">
          <a:avLst/>
        </a:prstGeom>
      </xdr:spPr>
    </xdr:pic>
    <xdr:clientData/>
  </xdr:twoCellAnchor>
  <xdr:twoCellAnchor editAs="oneCell">
    <xdr:from>
      <xdr:col>4</xdr:col>
      <xdr:colOff>172357</xdr:colOff>
      <xdr:row>33</xdr:row>
      <xdr:rowOff>208643</xdr:rowOff>
    </xdr:from>
    <xdr:to>
      <xdr:col>4</xdr:col>
      <xdr:colOff>1714500</xdr:colOff>
      <xdr:row>33</xdr:row>
      <xdr:rowOff>989353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369906E-2264-E555-6EF5-358828862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327571" y="35569072"/>
          <a:ext cx="1542143" cy="780710"/>
        </a:xfrm>
        <a:prstGeom prst="rect">
          <a:avLst/>
        </a:prstGeom>
      </xdr:spPr>
    </xdr:pic>
    <xdr:clientData/>
  </xdr:twoCellAnchor>
  <xdr:twoCellAnchor editAs="oneCell">
    <xdr:from>
      <xdr:col>4</xdr:col>
      <xdr:colOff>625928</xdr:colOff>
      <xdr:row>48</xdr:row>
      <xdr:rowOff>154214</xdr:rowOff>
    </xdr:from>
    <xdr:to>
      <xdr:col>4</xdr:col>
      <xdr:colOff>1217609</xdr:colOff>
      <xdr:row>48</xdr:row>
      <xdr:rowOff>1124857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793D245D-EA35-DFB6-4E28-401CFA4A8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781142" y="50056143"/>
          <a:ext cx="591681" cy="970643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50</xdr:row>
      <xdr:rowOff>154214</xdr:rowOff>
    </xdr:from>
    <xdr:to>
      <xdr:col>4</xdr:col>
      <xdr:colOff>1418318</xdr:colOff>
      <xdr:row>50</xdr:row>
      <xdr:rowOff>810266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4661D5D-906E-6524-E58D-2D7714527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536214" y="53421643"/>
          <a:ext cx="1034143" cy="659227"/>
        </a:xfrm>
        <a:prstGeom prst="rect">
          <a:avLst/>
        </a:prstGeom>
      </xdr:spPr>
    </xdr:pic>
    <xdr:clientData/>
  </xdr:twoCellAnchor>
  <xdr:twoCellAnchor editAs="oneCell">
    <xdr:from>
      <xdr:col>4</xdr:col>
      <xdr:colOff>444500</xdr:colOff>
      <xdr:row>42</xdr:row>
      <xdr:rowOff>308428</xdr:rowOff>
    </xdr:from>
    <xdr:to>
      <xdr:col>4</xdr:col>
      <xdr:colOff>1407584</xdr:colOff>
      <xdr:row>42</xdr:row>
      <xdr:rowOff>1246449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C25B5750-E8AD-4D64-A713-10BB01BB8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599714" y="45529499"/>
          <a:ext cx="963084" cy="941196"/>
        </a:xfrm>
        <a:prstGeom prst="rect">
          <a:avLst/>
        </a:prstGeom>
      </xdr:spPr>
    </xdr:pic>
    <xdr:clientData/>
  </xdr:twoCellAnchor>
  <xdr:oneCellAnchor>
    <xdr:from>
      <xdr:col>4</xdr:col>
      <xdr:colOff>607786</xdr:colOff>
      <xdr:row>52</xdr:row>
      <xdr:rowOff>54429</xdr:rowOff>
    </xdr:from>
    <xdr:ext cx="514373" cy="829280"/>
    <xdr:pic>
      <xdr:nvPicPr>
        <xdr:cNvPr id="4" name="Picture 3">
          <a:extLst>
            <a:ext uri="{FF2B5EF4-FFF2-40B4-BE49-F238E27FC236}">
              <a16:creationId xmlns:a16="http://schemas.microsoft.com/office/drawing/2014/main" id="{5FC3897F-F781-4BEA-9690-699FA86D6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143369" y="36746846"/>
          <a:ext cx="514373" cy="829280"/>
        </a:xfrm>
        <a:prstGeom prst="rect">
          <a:avLst/>
        </a:prstGeom>
      </xdr:spPr>
    </xdr:pic>
    <xdr:clientData/>
  </xdr:oneCellAnchor>
  <xdr:twoCellAnchor editAs="oneCell">
    <xdr:from>
      <xdr:col>4</xdr:col>
      <xdr:colOff>495299</xdr:colOff>
      <xdr:row>65</xdr:row>
      <xdr:rowOff>68793</xdr:rowOff>
    </xdr:from>
    <xdr:to>
      <xdr:col>4</xdr:col>
      <xdr:colOff>1349649</xdr:colOff>
      <xdr:row>65</xdr:row>
      <xdr:rowOff>1000126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A17DD06-2826-4AB2-AFDD-3B4499B16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030882" y="34771543"/>
          <a:ext cx="854350" cy="934508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53</xdr:row>
      <xdr:rowOff>211666</xdr:rowOff>
    </xdr:from>
    <xdr:to>
      <xdr:col>4</xdr:col>
      <xdr:colOff>1797449</xdr:colOff>
      <xdr:row>53</xdr:row>
      <xdr:rowOff>998118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CAC64EC-D53C-6867-BC35-A0D3E0756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662583" y="34914416"/>
          <a:ext cx="1667274" cy="789627"/>
        </a:xfrm>
        <a:prstGeom prst="rect">
          <a:avLst/>
        </a:prstGeom>
      </xdr:spPr>
    </xdr:pic>
    <xdr:clientData/>
  </xdr:twoCellAnchor>
  <xdr:twoCellAnchor editAs="oneCell">
    <xdr:from>
      <xdr:col>5</xdr:col>
      <xdr:colOff>532343</xdr:colOff>
      <xdr:row>53</xdr:row>
      <xdr:rowOff>211667</xdr:rowOff>
    </xdr:from>
    <xdr:to>
      <xdr:col>5</xdr:col>
      <xdr:colOff>1151607</xdr:colOff>
      <xdr:row>53</xdr:row>
      <xdr:rowOff>955489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8C24599-8064-4855-BA34-75E08E4CA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1898843" y="34914417"/>
          <a:ext cx="625614" cy="743822"/>
        </a:xfrm>
        <a:prstGeom prst="rect">
          <a:avLst/>
        </a:prstGeom>
      </xdr:spPr>
    </xdr:pic>
    <xdr:clientData/>
  </xdr:twoCellAnchor>
  <xdr:twoCellAnchor editAs="oneCell">
    <xdr:from>
      <xdr:col>4</xdr:col>
      <xdr:colOff>222250</xdr:colOff>
      <xdr:row>54</xdr:row>
      <xdr:rowOff>74083</xdr:rowOff>
    </xdr:from>
    <xdr:to>
      <xdr:col>4</xdr:col>
      <xdr:colOff>1663952</xdr:colOff>
      <xdr:row>54</xdr:row>
      <xdr:rowOff>1116589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1420D9E-7442-51FF-E284-9767509B2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757833" y="35951583"/>
          <a:ext cx="1444877" cy="1039331"/>
        </a:xfrm>
        <a:prstGeom prst="rect">
          <a:avLst/>
        </a:prstGeom>
      </xdr:spPr>
    </xdr:pic>
    <xdr:clientData/>
  </xdr:twoCellAnchor>
  <xdr:twoCellAnchor editAs="oneCell">
    <xdr:from>
      <xdr:col>4</xdr:col>
      <xdr:colOff>328083</xdr:colOff>
      <xdr:row>55</xdr:row>
      <xdr:rowOff>10583</xdr:rowOff>
    </xdr:from>
    <xdr:to>
      <xdr:col>4</xdr:col>
      <xdr:colOff>1455941</xdr:colOff>
      <xdr:row>55</xdr:row>
      <xdr:rowOff>1284757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293D07E-7F38-4C49-9BC8-B930483D0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399308" y="16057033"/>
          <a:ext cx="1124683" cy="1277349"/>
        </a:xfrm>
        <a:prstGeom prst="rect">
          <a:avLst/>
        </a:prstGeom>
      </xdr:spPr>
    </xdr:pic>
    <xdr:clientData/>
  </xdr:twoCellAnchor>
  <xdr:twoCellAnchor editAs="oneCell">
    <xdr:from>
      <xdr:col>4</xdr:col>
      <xdr:colOff>137583</xdr:colOff>
      <xdr:row>56</xdr:row>
      <xdr:rowOff>137584</xdr:rowOff>
    </xdr:from>
    <xdr:to>
      <xdr:col>4</xdr:col>
      <xdr:colOff>1773789</xdr:colOff>
      <xdr:row>56</xdr:row>
      <xdr:rowOff>1161054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91DA47E-01E0-432B-83E9-246E58CCC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208808" y="17523884"/>
          <a:ext cx="1633031" cy="1020295"/>
        </a:xfrm>
        <a:prstGeom prst="rect">
          <a:avLst/>
        </a:prstGeom>
      </xdr:spPr>
    </xdr:pic>
    <xdr:clientData/>
  </xdr:twoCellAnchor>
  <xdr:twoCellAnchor editAs="oneCell">
    <xdr:from>
      <xdr:col>4</xdr:col>
      <xdr:colOff>70286</xdr:colOff>
      <xdr:row>57</xdr:row>
      <xdr:rowOff>215339</xdr:rowOff>
    </xdr:from>
    <xdr:to>
      <xdr:col>4</xdr:col>
      <xdr:colOff>1782981</xdr:colOff>
      <xdr:row>57</xdr:row>
      <xdr:rowOff>1191314</xdr:rowOff>
    </xdr:to>
    <xdr:pic>
      <xdr:nvPicPr>
        <xdr:cNvPr id="20" name="Picture 19" descr="A cardboard box with a lid&#10;&#10;Description automatically generated">
          <a:extLst>
            <a:ext uri="{FF2B5EF4-FFF2-40B4-BE49-F238E27FC236}">
              <a16:creationId xmlns:a16="http://schemas.microsoft.com/office/drawing/2014/main" id="{C99F18ED-A0E1-4CE9-947B-48A088ED5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605869" y="39955756"/>
          <a:ext cx="1706345" cy="969625"/>
        </a:xfrm>
        <a:prstGeom prst="rect">
          <a:avLst/>
        </a:prstGeom>
      </xdr:spPr>
    </xdr:pic>
    <xdr:clientData/>
  </xdr:twoCellAnchor>
  <xdr:twoCellAnchor editAs="oneCell">
    <xdr:from>
      <xdr:col>4</xdr:col>
      <xdr:colOff>80309</xdr:colOff>
      <xdr:row>58</xdr:row>
      <xdr:rowOff>283947</xdr:rowOff>
    </xdr:from>
    <xdr:to>
      <xdr:col>4</xdr:col>
      <xdr:colOff>1807944</xdr:colOff>
      <xdr:row>58</xdr:row>
      <xdr:rowOff>898500</xdr:rowOff>
    </xdr:to>
    <xdr:pic>
      <xdr:nvPicPr>
        <xdr:cNvPr id="27" name="Picture 26" descr="A white rectangular object with a shadow&#10;&#10;Description automatically generated">
          <a:extLst>
            <a:ext uri="{FF2B5EF4-FFF2-40B4-BE49-F238E27FC236}">
              <a16:creationId xmlns:a16="http://schemas.microsoft.com/office/drawing/2014/main" id="{2B51686A-BBFD-4060-ACF0-7CEDF8E51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615892" y="41368447"/>
          <a:ext cx="1727635" cy="614553"/>
        </a:xfrm>
        <a:prstGeom prst="rect">
          <a:avLst/>
        </a:prstGeom>
      </xdr:spPr>
    </xdr:pic>
    <xdr:clientData/>
  </xdr:twoCellAnchor>
  <xdr:twoCellAnchor>
    <xdr:from>
      <xdr:col>4</xdr:col>
      <xdr:colOff>453572</xdr:colOff>
      <xdr:row>59</xdr:row>
      <xdr:rowOff>163286</xdr:rowOff>
    </xdr:from>
    <xdr:to>
      <xdr:col>4</xdr:col>
      <xdr:colOff>1575550</xdr:colOff>
      <xdr:row>59</xdr:row>
      <xdr:rowOff>1241424</xdr:rowOff>
    </xdr:to>
    <xdr:pic>
      <xdr:nvPicPr>
        <xdr:cNvPr id="30" name="Picture 16">
          <a:extLst>
            <a:ext uri="{FF2B5EF4-FFF2-40B4-BE49-F238E27FC236}">
              <a16:creationId xmlns:a16="http://schemas.microsoft.com/office/drawing/2014/main" id="{5ED7202E-621D-4F5E-BF70-E6311DB45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r:link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155" y="42591869"/>
          <a:ext cx="1121978" cy="1078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523270</xdr:colOff>
      <xdr:row>60</xdr:row>
      <xdr:rowOff>202746</xdr:rowOff>
    </xdr:from>
    <xdr:to>
      <xdr:col>4</xdr:col>
      <xdr:colOff>1599595</xdr:colOff>
      <xdr:row>60</xdr:row>
      <xdr:rowOff>1115067</xdr:rowOff>
    </xdr:to>
    <xdr:pic>
      <xdr:nvPicPr>
        <xdr:cNvPr id="32" name="Picture 17">
          <a:extLst>
            <a:ext uri="{FF2B5EF4-FFF2-40B4-BE49-F238E27FC236}">
              <a16:creationId xmlns:a16="http://schemas.microsoft.com/office/drawing/2014/main" id="{49453479-9106-4384-BBC2-952EB7A6B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r:link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853" y="43975413"/>
          <a:ext cx="1076325" cy="912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803089</xdr:colOff>
      <xdr:row>61</xdr:row>
      <xdr:rowOff>84044</xdr:rowOff>
    </xdr:from>
    <xdr:to>
      <xdr:col>4</xdr:col>
      <xdr:colOff>1133102</xdr:colOff>
      <xdr:row>61</xdr:row>
      <xdr:rowOff>1247029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4D4B181A-DD32-4A1B-B4E9-61739CA18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1871139" y="24480744"/>
          <a:ext cx="333188" cy="1162985"/>
        </a:xfrm>
        <a:prstGeom prst="rect">
          <a:avLst/>
        </a:prstGeom>
      </xdr:spPr>
    </xdr:pic>
    <xdr:clientData/>
  </xdr:twoCellAnchor>
  <xdr:twoCellAnchor editAs="oneCell">
    <xdr:from>
      <xdr:col>4</xdr:col>
      <xdr:colOff>756397</xdr:colOff>
      <xdr:row>64</xdr:row>
      <xdr:rowOff>46692</xdr:rowOff>
    </xdr:from>
    <xdr:to>
      <xdr:col>4</xdr:col>
      <xdr:colOff>1151590</xdr:colOff>
      <xdr:row>64</xdr:row>
      <xdr:rowOff>1258336</xdr:rowOff>
    </xdr:to>
    <xdr:pic>
      <xdr:nvPicPr>
        <xdr:cNvPr id="34" name="Picture 33" descr="A close-up of a silver object&#10;&#10;Description automatically generated">
          <a:extLst>
            <a:ext uri="{FF2B5EF4-FFF2-40B4-BE49-F238E27FC236}">
              <a16:creationId xmlns:a16="http://schemas.microsoft.com/office/drawing/2014/main" id="{D25F8A33-8194-4A42-90E0-F2CBCFCE5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821272" y="25738792"/>
          <a:ext cx="398368" cy="1208469"/>
        </a:xfrm>
        <a:prstGeom prst="rect">
          <a:avLst/>
        </a:prstGeom>
      </xdr:spPr>
    </xdr:pic>
    <xdr:clientData/>
  </xdr:twoCellAnchor>
  <xdr:twoCellAnchor editAs="oneCell">
    <xdr:from>
      <xdr:col>4</xdr:col>
      <xdr:colOff>709083</xdr:colOff>
      <xdr:row>62</xdr:row>
      <xdr:rowOff>148166</xdr:rowOff>
    </xdr:from>
    <xdr:to>
      <xdr:col>4</xdr:col>
      <xdr:colOff>1098352</xdr:colOff>
      <xdr:row>62</xdr:row>
      <xdr:rowOff>1495425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28DFFB1D-DFF3-4B87-A29A-94070B7AC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0244666" y="46608999"/>
          <a:ext cx="382919" cy="1347259"/>
        </a:xfrm>
        <a:prstGeom prst="rect">
          <a:avLst/>
        </a:prstGeom>
      </xdr:spPr>
    </xdr:pic>
    <xdr:clientData/>
  </xdr:twoCellAnchor>
  <xdr:twoCellAnchor editAs="oneCell">
    <xdr:from>
      <xdr:col>4</xdr:col>
      <xdr:colOff>236008</xdr:colOff>
      <xdr:row>63</xdr:row>
      <xdr:rowOff>225894</xdr:rowOff>
    </xdr:from>
    <xdr:to>
      <xdr:col>4</xdr:col>
      <xdr:colOff>1688042</xdr:colOff>
      <xdr:row>63</xdr:row>
      <xdr:rowOff>1198033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F961E543-A3CF-950F-87F3-F7C7F4A4E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771591" y="48411811"/>
          <a:ext cx="1455209" cy="972139"/>
        </a:xfrm>
        <a:prstGeom prst="rect">
          <a:avLst/>
        </a:prstGeom>
      </xdr:spPr>
    </xdr:pic>
    <xdr:clientData/>
  </xdr:twoCellAnchor>
  <xdr:twoCellAnchor>
    <xdr:from>
      <xdr:col>4</xdr:col>
      <xdr:colOff>465667</xdr:colOff>
      <xdr:row>51</xdr:row>
      <xdr:rowOff>112499</xdr:rowOff>
    </xdr:from>
    <xdr:to>
      <xdr:col>4</xdr:col>
      <xdr:colOff>1331384</xdr:colOff>
      <xdr:row>51</xdr:row>
      <xdr:rowOff>1090084</xdr:rowOff>
    </xdr:to>
    <xdr:pic>
      <xdr:nvPicPr>
        <xdr:cNvPr id="2" name="Picture 1" descr="A group of menus on a stand&#10;&#10;AI-generated content may be incorrect.">
          <a:extLst>
            <a:ext uri="{FF2B5EF4-FFF2-40B4-BE49-F238E27FC236}">
              <a16:creationId xmlns:a16="http://schemas.microsoft.com/office/drawing/2014/main" id="{58661DF9-E391-8FC2-0520-0805B154A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r:link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417" y="32465749"/>
          <a:ext cx="865717" cy="977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476250</xdr:colOff>
      <xdr:row>17</xdr:row>
      <xdr:rowOff>183092</xdr:rowOff>
    </xdr:from>
    <xdr:to>
      <xdr:col>4</xdr:col>
      <xdr:colOff>1250377</xdr:colOff>
      <xdr:row>17</xdr:row>
      <xdr:rowOff>1192742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89A6554-CBD8-41DC-BD6F-3B52B5DCE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112000" y="8152342"/>
          <a:ext cx="774127" cy="1009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74085</xdr:colOff>
      <xdr:row>13</xdr:row>
      <xdr:rowOff>294217</xdr:rowOff>
    </xdr:from>
    <xdr:to>
      <xdr:col>7</xdr:col>
      <xdr:colOff>1626754</xdr:colOff>
      <xdr:row>13</xdr:row>
      <xdr:rowOff>983192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0564956-FC9F-4EE3-8A5C-89C6ECB85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4252" y="3299884"/>
          <a:ext cx="1555844" cy="685800"/>
        </a:xfrm>
        <a:prstGeom prst="rect">
          <a:avLst/>
        </a:prstGeom>
      </xdr:spPr>
    </xdr:pic>
    <xdr:clientData/>
  </xdr:twoCellAnchor>
  <xdr:twoCellAnchor editAs="oneCell">
    <xdr:from>
      <xdr:col>7</xdr:col>
      <xdr:colOff>196851</xdr:colOff>
      <xdr:row>16</xdr:row>
      <xdr:rowOff>478367</xdr:rowOff>
    </xdr:from>
    <xdr:to>
      <xdr:col>7</xdr:col>
      <xdr:colOff>1590676</xdr:colOff>
      <xdr:row>17</xdr:row>
      <xdr:rowOff>430802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7D368FA-586D-41EC-9A0C-B2167A095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40434" y="4817534"/>
          <a:ext cx="1390650" cy="658342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254000</xdr:colOff>
      <xdr:row>18</xdr:row>
      <xdr:rowOff>292100</xdr:rowOff>
    </xdr:from>
    <xdr:to>
      <xdr:col>8</xdr:col>
      <xdr:colOff>2663</xdr:colOff>
      <xdr:row>19</xdr:row>
      <xdr:rowOff>417608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B980665-8239-478A-A7FE-2A2EB497D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26500" y="22745700"/>
          <a:ext cx="1444112" cy="1033556"/>
        </a:xfrm>
        <a:prstGeom prst="rect">
          <a:avLst/>
        </a:prstGeom>
      </xdr:spPr>
    </xdr:pic>
    <xdr:clientData/>
  </xdr:twoCellAnchor>
  <xdr:twoCellAnchor editAs="oneCell">
    <xdr:from>
      <xdr:col>7</xdr:col>
      <xdr:colOff>654050</xdr:colOff>
      <xdr:row>20</xdr:row>
      <xdr:rowOff>82550</xdr:rowOff>
    </xdr:from>
    <xdr:to>
      <xdr:col>7</xdr:col>
      <xdr:colOff>1361872</xdr:colOff>
      <xdr:row>20</xdr:row>
      <xdr:rowOff>1171575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67A9A5B-41E6-4D23-93A8-DE76F8494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26550" y="37299900"/>
          <a:ext cx="704647" cy="1085850"/>
        </a:xfrm>
        <a:prstGeom prst="rect">
          <a:avLst/>
        </a:prstGeom>
      </xdr:spPr>
    </xdr:pic>
    <xdr:clientData/>
  </xdr:twoCellAnchor>
  <xdr:twoCellAnchor editAs="oneCell">
    <xdr:from>
      <xdr:col>7</xdr:col>
      <xdr:colOff>596901</xdr:colOff>
      <xdr:row>21</xdr:row>
      <xdr:rowOff>50800</xdr:rowOff>
    </xdr:from>
    <xdr:to>
      <xdr:col>7</xdr:col>
      <xdr:colOff>1352405</xdr:colOff>
      <xdr:row>21</xdr:row>
      <xdr:rowOff>1247775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3AC876F-2821-4F03-A9A1-69410DB1B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69401" y="38601650"/>
          <a:ext cx="755504" cy="1200150"/>
        </a:xfrm>
        <a:prstGeom prst="rect">
          <a:avLst/>
        </a:prstGeom>
      </xdr:spPr>
    </xdr:pic>
    <xdr:clientData/>
  </xdr:twoCellAnchor>
  <xdr:twoCellAnchor editAs="oneCell">
    <xdr:from>
      <xdr:col>7</xdr:col>
      <xdr:colOff>258233</xdr:colOff>
      <xdr:row>22</xdr:row>
      <xdr:rowOff>61384</xdr:rowOff>
    </xdr:from>
    <xdr:to>
      <xdr:col>7</xdr:col>
      <xdr:colOff>1674282</xdr:colOff>
      <xdr:row>29</xdr:row>
      <xdr:rowOff>144277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1E37868-5CD1-4849-8555-88557E229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88400" y="11036301"/>
          <a:ext cx="1498599" cy="1413218"/>
        </a:xfrm>
        <a:prstGeom prst="rect">
          <a:avLst/>
        </a:prstGeom>
      </xdr:spPr>
    </xdr:pic>
    <xdr:clientData/>
  </xdr:twoCellAnchor>
  <xdr:twoCellAnchor editAs="oneCell">
    <xdr:from>
      <xdr:col>7</xdr:col>
      <xdr:colOff>527157</xdr:colOff>
      <xdr:row>30</xdr:row>
      <xdr:rowOff>262537</xdr:rowOff>
    </xdr:from>
    <xdr:to>
      <xdr:col>7</xdr:col>
      <xdr:colOff>1245176</xdr:colOff>
      <xdr:row>30</xdr:row>
      <xdr:rowOff>1181420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2FFF318-A7D5-4487-AA9B-0C565581A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057324" y="12761454"/>
          <a:ext cx="721194" cy="918883"/>
        </a:xfrm>
        <a:prstGeom prst="rect">
          <a:avLst/>
        </a:prstGeom>
      </xdr:spPr>
    </xdr:pic>
    <xdr:clientData/>
  </xdr:twoCellAnchor>
  <xdr:twoCellAnchor editAs="oneCell">
    <xdr:from>
      <xdr:col>7</xdr:col>
      <xdr:colOff>563033</xdr:colOff>
      <xdr:row>32</xdr:row>
      <xdr:rowOff>8467</xdr:rowOff>
    </xdr:from>
    <xdr:to>
      <xdr:col>7</xdr:col>
      <xdr:colOff>982801</xdr:colOff>
      <xdr:row>32</xdr:row>
      <xdr:rowOff>797369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44A54604-567B-4387-837E-DB19D6558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59233" y="16975667"/>
          <a:ext cx="422943" cy="788902"/>
        </a:xfrm>
        <a:prstGeom prst="rect">
          <a:avLst/>
        </a:prstGeom>
      </xdr:spPr>
    </xdr:pic>
    <xdr:clientData/>
  </xdr:twoCellAnchor>
  <xdr:twoCellAnchor editAs="oneCell">
    <xdr:from>
      <xdr:col>7</xdr:col>
      <xdr:colOff>775073</xdr:colOff>
      <xdr:row>33</xdr:row>
      <xdr:rowOff>74705</xdr:rowOff>
    </xdr:from>
    <xdr:to>
      <xdr:col>7</xdr:col>
      <xdr:colOff>1058395</xdr:colOff>
      <xdr:row>33</xdr:row>
      <xdr:rowOff>1265426</xdr:rowOff>
    </xdr:to>
    <xdr:pic>
      <xdr:nvPicPr>
        <xdr:cNvPr id="42" name="Picture 41" descr="A close-up of a spoon&#10;&#10;Description automatically generated">
          <a:extLst>
            <a:ext uri="{FF2B5EF4-FFF2-40B4-BE49-F238E27FC236}">
              <a16:creationId xmlns:a16="http://schemas.microsoft.com/office/drawing/2014/main" id="{22A5C846-A0BF-44AF-A5EA-1477B7A91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347573" y="55954705"/>
          <a:ext cx="280147" cy="1187546"/>
        </a:xfrm>
        <a:prstGeom prst="rect">
          <a:avLst/>
        </a:prstGeom>
      </xdr:spPr>
    </xdr:pic>
    <xdr:clientData/>
  </xdr:twoCellAnchor>
  <xdr:twoCellAnchor editAs="oneCell">
    <xdr:from>
      <xdr:col>7</xdr:col>
      <xdr:colOff>803089</xdr:colOff>
      <xdr:row>34</xdr:row>
      <xdr:rowOff>84044</xdr:rowOff>
    </xdr:from>
    <xdr:to>
      <xdr:col>7</xdr:col>
      <xdr:colOff>1133102</xdr:colOff>
      <xdr:row>34</xdr:row>
      <xdr:rowOff>1247029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A9ABAE26-4E6E-4263-B3F4-AABB60E75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375589" y="57316594"/>
          <a:ext cx="326838" cy="1159810"/>
        </a:xfrm>
        <a:prstGeom prst="rect">
          <a:avLst/>
        </a:prstGeom>
      </xdr:spPr>
    </xdr:pic>
    <xdr:clientData/>
  </xdr:twoCellAnchor>
  <xdr:twoCellAnchor editAs="oneCell">
    <xdr:from>
      <xdr:col>7</xdr:col>
      <xdr:colOff>756397</xdr:colOff>
      <xdr:row>35</xdr:row>
      <xdr:rowOff>46692</xdr:rowOff>
    </xdr:from>
    <xdr:to>
      <xdr:col>7</xdr:col>
      <xdr:colOff>1154765</xdr:colOff>
      <xdr:row>35</xdr:row>
      <xdr:rowOff>1258336</xdr:rowOff>
    </xdr:to>
    <xdr:pic>
      <xdr:nvPicPr>
        <xdr:cNvPr id="44" name="Picture 43" descr="A close-up of a silver object&#10;&#10;Description automatically generated">
          <a:extLst>
            <a:ext uri="{FF2B5EF4-FFF2-40B4-BE49-F238E27FC236}">
              <a16:creationId xmlns:a16="http://schemas.microsoft.com/office/drawing/2014/main" id="{7DB4504D-A10D-4907-A8AC-A03862BEB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328897" y="58574642"/>
          <a:ext cx="401543" cy="1211644"/>
        </a:xfrm>
        <a:prstGeom prst="rect">
          <a:avLst/>
        </a:prstGeom>
      </xdr:spPr>
    </xdr:pic>
    <xdr:clientData/>
  </xdr:twoCellAnchor>
  <xdr:twoCellAnchor editAs="oneCell">
    <xdr:from>
      <xdr:col>7</xdr:col>
      <xdr:colOff>603250</xdr:colOff>
      <xdr:row>31</xdr:row>
      <xdr:rowOff>169333</xdr:rowOff>
    </xdr:from>
    <xdr:to>
      <xdr:col>7</xdr:col>
      <xdr:colOff>1321269</xdr:colOff>
      <xdr:row>31</xdr:row>
      <xdr:rowOff>1088216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EE86B8-1A5C-41A9-B057-543E44B1E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33417" y="13980583"/>
          <a:ext cx="721194" cy="918883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571500</xdr:colOff>
      <xdr:row>53</xdr:row>
      <xdr:rowOff>148167</xdr:rowOff>
    </xdr:from>
    <xdr:to>
      <xdr:col>7</xdr:col>
      <xdr:colOff>1611085</xdr:colOff>
      <xdr:row>53</xdr:row>
      <xdr:rowOff>809514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43486F-554D-2080-2CAA-EBAE70FF6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615083" y="29072417"/>
          <a:ext cx="1036410" cy="664522"/>
        </a:xfrm>
        <a:prstGeom prst="rect">
          <a:avLst/>
        </a:prstGeom>
      </xdr:spPr>
    </xdr:pic>
    <xdr:clientData/>
  </xdr:twoCellAnchor>
  <xdr:twoCellAnchor editAs="oneCell">
    <xdr:from>
      <xdr:col>7</xdr:col>
      <xdr:colOff>243416</xdr:colOff>
      <xdr:row>43</xdr:row>
      <xdr:rowOff>148167</xdr:rowOff>
    </xdr:from>
    <xdr:to>
      <xdr:col>7</xdr:col>
      <xdr:colOff>1477722</xdr:colOff>
      <xdr:row>43</xdr:row>
      <xdr:rowOff>1164167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1B3940B-BD20-DB12-EBD3-222EA0AD9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286999" y="27664834"/>
          <a:ext cx="1237481" cy="101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423332</xdr:colOff>
      <xdr:row>47</xdr:row>
      <xdr:rowOff>6048</xdr:rowOff>
    </xdr:from>
    <xdr:to>
      <xdr:col>7</xdr:col>
      <xdr:colOff>959907</xdr:colOff>
      <xdr:row>47</xdr:row>
      <xdr:rowOff>533098</xdr:rowOff>
    </xdr:to>
    <xdr:pic>
      <xdr:nvPicPr>
        <xdr:cNvPr id="10" name="Picture 1032">
          <a:extLst>
            <a:ext uri="{FF2B5EF4-FFF2-40B4-BE49-F238E27FC236}">
              <a16:creationId xmlns:a16="http://schemas.microsoft.com/office/drawing/2014/main" id="{4FADA723-DF6E-4279-A0DE-477A4E8EB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6915" y="32867298"/>
          <a:ext cx="53975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421821</xdr:colOff>
      <xdr:row>48</xdr:row>
      <xdr:rowOff>78015</xdr:rowOff>
    </xdr:from>
    <xdr:to>
      <xdr:col>7</xdr:col>
      <xdr:colOff>964746</xdr:colOff>
      <xdr:row>49</xdr:row>
      <xdr:rowOff>9223</xdr:rowOff>
    </xdr:to>
    <xdr:pic>
      <xdr:nvPicPr>
        <xdr:cNvPr id="11" name="Picture 1033">
          <a:extLst>
            <a:ext uri="{FF2B5EF4-FFF2-40B4-BE49-F238E27FC236}">
              <a16:creationId xmlns:a16="http://schemas.microsoft.com/office/drawing/2014/main" id="{1891B436-1F0E-41E1-B3BC-EA0A2D09C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5404" y="32378348"/>
          <a:ext cx="53975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491369</xdr:colOff>
      <xdr:row>49</xdr:row>
      <xdr:rowOff>68340</xdr:rowOff>
    </xdr:from>
    <xdr:to>
      <xdr:col>7</xdr:col>
      <xdr:colOff>1031119</xdr:colOff>
      <xdr:row>49</xdr:row>
      <xdr:rowOff>598565</xdr:rowOff>
    </xdr:to>
    <xdr:pic>
      <xdr:nvPicPr>
        <xdr:cNvPr id="15" name="Picture 1034">
          <a:extLst>
            <a:ext uri="{FF2B5EF4-FFF2-40B4-BE49-F238E27FC236}">
              <a16:creationId xmlns:a16="http://schemas.microsoft.com/office/drawing/2014/main" id="{7BF3467E-049C-4E7F-8A1D-36691621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7752">
          <a:off x="10534952" y="34157257"/>
          <a:ext cx="53975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455083</xdr:colOff>
      <xdr:row>46</xdr:row>
      <xdr:rowOff>106434</xdr:rowOff>
    </xdr:from>
    <xdr:to>
      <xdr:col>7</xdr:col>
      <xdr:colOff>998008</xdr:colOff>
      <xdr:row>46</xdr:row>
      <xdr:rowOff>636659</xdr:rowOff>
    </xdr:to>
    <xdr:pic>
      <xdr:nvPicPr>
        <xdr:cNvPr id="17" name="Picture 1030">
          <a:extLst>
            <a:ext uri="{FF2B5EF4-FFF2-40B4-BE49-F238E27FC236}">
              <a16:creationId xmlns:a16="http://schemas.microsoft.com/office/drawing/2014/main" id="{669183D5-8E8A-4766-A7CE-ACA2F1D9E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8666" y="30999184"/>
          <a:ext cx="53975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539750</xdr:colOff>
      <xdr:row>44</xdr:row>
      <xdr:rowOff>381000</xdr:rowOff>
    </xdr:from>
    <xdr:to>
      <xdr:col>7</xdr:col>
      <xdr:colOff>1079419</xdr:colOff>
      <xdr:row>44</xdr:row>
      <xdr:rowOff>911398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84327DC-10AB-4C0D-EC0D-A8B8A65DA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583333" y="30405917"/>
          <a:ext cx="536494" cy="530398"/>
        </a:xfrm>
        <a:prstGeom prst="rect">
          <a:avLst/>
        </a:prstGeom>
      </xdr:spPr>
    </xdr:pic>
    <xdr:clientData/>
  </xdr:twoCellAnchor>
  <xdr:twoCellAnchor editAs="oneCell">
    <xdr:from>
      <xdr:col>7</xdr:col>
      <xdr:colOff>455083</xdr:colOff>
      <xdr:row>54</xdr:row>
      <xdr:rowOff>63500</xdr:rowOff>
    </xdr:from>
    <xdr:to>
      <xdr:col>7</xdr:col>
      <xdr:colOff>1421342</xdr:colOff>
      <xdr:row>54</xdr:row>
      <xdr:rowOff>1001521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2AD719C-537A-CA44-5985-C8791BD8D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498666" y="39327667"/>
          <a:ext cx="963084" cy="941196"/>
        </a:xfrm>
        <a:prstGeom prst="rect">
          <a:avLst/>
        </a:prstGeom>
      </xdr:spPr>
    </xdr:pic>
    <xdr:clientData/>
  </xdr:twoCellAnchor>
  <xdr:twoCellAnchor editAs="oneCell">
    <xdr:from>
      <xdr:col>7</xdr:col>
      <xdr:colOff>433917</xdr:colOff>
      <xdr:row>50</xdr:row>
      <xdr:rowOff>63500</xdr:rowOff>
    </xdr:from>
    <xdr:to>
      <xdr:col>7</xdr:col>
      <xdr:colOff>1143001</xdr:colOff>
      <xdr:row>50</xdr:row>
      <xdr:rowOff>924118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E5D653FD-ACEF-8163-8BE1-0EA99B2C6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477500" y="34067750"/>
          <a:ext cx="709084" cy="863793"/>
        </a:xfrm>
        <a:prstGeom prst="rect">
          <a:avLst/>
        </a:prstGeom>
      </xdr:spPr>
    </xdr:pic>
    <xdr:clientData/>
  </xdr:twoCellAnchor>
  <xdr:twoCellAnchor editAs="oneCell">
    <xdr:from>
      <xdr:col>7</xdr:col>
      <xdr:colOff>127001</xdr:colOff>
      <xdr:row>14</xdr:row>
      <xdr:rowOff>243416</xdr:rowOff>
    </xdr:from>
    <xdr:to>
      <xdr:col>7</xdr:col>
      <xdr:colOff>1673226</xdr:colOff>
      <xdr:row>14</xdr:row>
      <xdr:rowOff>1294829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DFE82F6-F1EA-74CB-B7F7-2DD978F17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339918" y="4582583"/>
          <a:ext cx="1555750" cy="1051413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381002</xdr:colOff>
      <xdr:row>15</xdr:row>
      <xdr:rowOff>296334</xdr:rowOff>
    </xdr:from>
    <xdr:to>
      <xdr:col>7</xdr:col>
      <xdr:colOff>1524001</xdr:colOff>
      <xdr:row>15</xdr:row>
      <xdr:rowOff>1143001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7E5BA44-1796-4D3B-910D-435686CBC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593919" y="5969001"/>
          <a:ext cx="1142999" cy="846667"/>
        </a:xfrm>
        <a:prstGeom prst="rect">
          <a:avLst/>
        </a:prstGeom>
      </xdr:spPr>
    </xdr:pic>
    <xdr:clientData/>
  </xdr:twoCellAnchor>
  <xdr:twoCellAnchor editAs="oneCell">
    <xdr:from>
      <xdr:col>7</xdr:col>
      <xdr:colOff>520699</xdr:colOff>
      <xdr:row>61</xdr:row>
      <xdr:rowOff>146051</xdr:rowOff>
    </xdr:from>
    <xdr:to>
      <xdr:col>7</xdr:col>
      <xdr:colOff>1378224</xdr:colOff>
      <xdr:row>61</xdr:row>
      <xdr:rowOff>1066801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E0F1C6B-2FB3-98C6-AC98-CC48ED575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707032" y="44460584"/>
          <a:ext cx="854350" cy="920750"/>
        </a:xfrm>
        <a:prstGeom prst="rect">
          <a:avLst/>
        </a:prstGeom>
      </xdr:spPr>
    </xdr:pic>
    <xdr:clientData/>
  </xdr:twoCellAnchor>
  <xdr:twoCellAnchor editAs="oneCell">
    <xdr:from>
      <xdr:col>8</xdr:col>
      <xdr:colOff>656157</xdr:colOff>
      <xdr:row>16</xdr:row>
      <xdr:rowOff>10582</xdr:rowOff>
    </xdr:from>
    <xdr:to>
      <xdr:col>8</xdr:col>
      <xdr:colOff>1293413</xdr:colOff>
      <xdr:row>17</xdr:row>
      <xdr:rowOff>41089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2C11335B-E11D-4223-859B-CF415DC8B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2890490" y="7016749"/>
          <a:ext cx="637256" cy="739589"/>
        </a:xfrm>
        <a:prstGeom prst="rect">
          <a:avLst/>
        </a:prstGeom>
      </xdr:spPr>
    </xdr:pic>
    <xdr:clientData/>
  </xdr:twoCellAnchor>
  <xdr:twoCellAnchor editAs="oneCell">
    <xdr:from>
      <xdr:col>8</xdr:col>
      <xdr:colOff>738333</xdr:colOff>
      <xdr:row>17</xdr:row>
      <xdr:rowOff>78440</xdr:rowOff>
    </xdr:from>
    <xdr:to>
      <xdr:col>8</xdr:col>
      <xdr:colOff>1265570</xdr:colOff>
      <xdr:row>18</xdr:row>
      <xdr:rowOff>6680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E723E931-6562-4452-9496-A541BF68E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2972666" y="7793690"/>
          <a:ext cx="530412" cy="746333"/>
        </a:xfrm>
        <a:prstGeom prst="rect">
          <a:avLst/>
        </a:prstGeom>
      </xdr:spPr>
    </xdr:pic>
    <xdr:clientData/>
  </xdr:twoCellAnchor>
  <xdr:twoCellAnchor editAs="oneCell">
    <xdr:from>
      <xdr:col>7</xdr:col>
      <xdr:colOff>321733</xdr:colOff>
      <xdr:row>36</xdr:row>
      <xdr:rowOff>182033</xdr:rowOff>
    </xdr:from>
    <xdr:to>
      <xdr:col>7</xdr:col>
      <xdr:colOff>1154036</xdr:colOff>
      <xdr:row>36</xdr:row>
      <xdr:rowOff>1273312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DA4A6E7-473B-0564-F2CE-D97824A34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508066" y="23380700"/>
          <a:ext cx="829128" cy="1091279"/>
        </a:xfrm>
        <a:prstGeom prst="rect">
          <a:avLst/>
        </a:prstGeom>
      </xdr:spPr>
    </xdr:pic>
    <xdr:clientData/>
  </xdr:twoCellAnchor>
  <xdr:twoCellAnchor editAs="oneCell">
    <xdr:from>
      <xdr:col>7</xdr:col>
      <xdr:colOff>254000</xdr:colOff>
      <xdr:row>40</xdr:row>
      <xdr:rowOff>116417</xdr:rowOff>
    </xdr:from>
    <xdr:to>
      <xdr:col>7</xdr:col>
      <xdr:colOff>1287992</xdr:colOff>
      <xdr:row>40</xdr:row>
      <xdr:rowOff>855784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6F60CC1A-4A8F-60ED-3C1C-36B3BF607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731500" y="27548417"/>
          <a:ext cx="1037167" cy="739367"/>
        </a:xfrm>
        <a:prstGeom prst="rect">
          <a:avLst/>
        </a:prstGeom>
      </xdr:spPr>
    </xdr:pic>
    <xdr:clientData/>
  </xdr:twoCellAnchor>
  <xdr:twoCellAnchor editAs="oneCell">
    <xdr:from>
      <xdr:col>7</xdr:col>
      <xdr:colOff>264583</xdr:colOff>
      <xdr:row>41</xdr:row>
      <xdr:rowOff>158750</xdr:rowOff>
    </xdr:from>
    <xdr:to>
      <xdr:col>7</xdr:col>
      <xdr:colOff>1303914</xdr:colOff>
      <xdr:row>41</xdr:row>
      <xdr:rowOff>896430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54ABEDCA-2C4B-3A9C-FD9D-593FFA4A7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742083" y="28638500"/>
          <a:ext cx="1042506" cy="737680"/>
        </a:xfrm>
        <a:prstGeom prst="rect">
          <a:avLst/>
        </a:prstGeom>
      </xdr:spPr>
    </xdr:pic>
    <xdr:clientData/>
  </xdr:twoCellAnchor>
  <xdr:twoCellAnchor editAs="oneCell">
    <xdr:from>
      <xdr:col>7</xdr:col>
      <xdr:colOff>127000</xdr:colOff>
      <xdr:row>42</xdr:row>
      <xdr:rowOff>74083</xdr:rowOff>
    </xdr:from>
    <xdr:to>
      <xdr:col>7</xdr:col>
      <xdr:colOff>1561900</xdr:colOff>
      <xdr:row>42</xdr:row>
      <xdr:rowOff>1172706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E90F563A-94B3-4170-9B32-C2574FF8F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604500" y="29601583"/>
          <a:ext cx="1434900" cy="1101798"/>
        </a:xfrm>
        <a:prstGeom prst="rect">
          <a:avLst/>
        </a:prstGeom>
      </xdr:spPr>
    </xdr:pic>
    <xdr:clientData/>
  </xdr:twoCellAnchor>
  <xdr:twoCellAnchor editAs="oneCell">
    <xdr:from>
      <xdr:col>7</xdr:col>
      <xdr:colOff>137584</xdr:colOff>
      <xdr:row>37</xdr:row>
      <xdr:rowOff>222252</xdr:rowOff>
    </xdr:from>
    <xdr:to>
      <xdr:col>7</xdr:col>
      <xdr:colOff>1640418</xdr:colOff>
      <xdr:row>38</xdr:row>
      <xdr:rowOff>383417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89CD0419-DF68-E291-7508-C9AEDBB0D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615084" y="26352502"/>
          <a:ext cx="1502834" cy="595082"/>
        </a:xfrm>
        <a:prstGeom prst="rect">
          <a:avLst/>
        </a:prstGeom>
      </xdr:spPr>
    </xdr:pic>
    <xdr:clientData/>
  </xdr:twoCellAnchor>
  <xdr:twoCellAnchor editAs="oneCell">
    <xdr:from>
      <xdr:col>7</xdr:col>
      <xdr:colOff>518583</xdr:colOff>
      <xdr:row>45</xdr:row>
      <xdr:rowOff>127601</xdr:rowOff>
    </xdr:from>
    <xdr:to>
      <xdr:col>7</xdr:col>
      <xdr:colOff>1055158</xdr:colOff>
      <xdr:row>45</xdr:row>
      <xdr:rowOff>657826</xdr:rowOff>
    </xdr:to>
    <xdr:pic>
      <xdr:nvPicPr>
        <xdr:cNvPr id="5" name="Picture 1030">
          <a:extLst>
            <a:ext uri="{FF2B5EF4-FFF2-40B4-BE49-F238E27FC236}">
              <a16:creationId xmlns:a16="http://schemas.microsoft.com/office/drawing/2014/main" id="{8399469B-1F2E-4587-AB4A-FC99B58EA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6083" y="33338101"/>
          <a:ext cx="53975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444500</xdr:colOff>
      <xdr:row>51</xdr:row>
      <xdr:rowOff>190501</xdr:rowOff>
    </xdr:from>
    <xdr:to>
      <xdr:col>7</xdr:col>
      <xdr:colOff>1381885</xdr:colOff>
      <xdr:row>51</xdr:row>
      <xdr:rowOff>1016000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1A283076-2DFA-311F-D9EC-8D1921F85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r:link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7250" y="34829751"/>
          <a:ext cx="937385" cy="825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391584</xdr:colOff>
      <xdr:row>52</xdr:row>
      <xdr:rowOff>52916</xdr:rowOff>
    </xdr:from>
    <xdr:to>
      <xdr:col>7</xdr:col>
      <xdr:colOff>1566334</xdr:colOff>
      <xdr:row>52</xdr:row>
      <xdr:rowOff>1026334</xdr:rowOff>
    </xdr:to>
    <xdr:pic>
      <xdr:nvPicPr>
        <xdr:cNvPr id="12" name="Picture 15">
          <a:extLst>
            <a:ext uri="{FF2B5EF4-FFF2-40B4-BE49-F238E27FC236}">
              <a16:creationId xmlns:a16="http://schemas.microsoft.com/office/drawing/2014/main" id="{02CB24D3-94A9-A986-5EC7-D2373F56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r:link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4334" y="35782249"/>
          <a:ext cx="1174750" cy="973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9</xdr:row>
      <xdr:rowOff>247651</xdr:rowOff>
    </xdr:from>
    <xdr:to>
      <xdr:col>8</xdr:col>
      <xdr:colOff>1816966</xdr:colOff>
      <xdr:row>9</xdr:row>
      <xdr:rowOff>1047751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A5D8179-191A-40A1-89E6-95EE998CB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1400" y="17907001"/>
          <a:ext cx="1667741" cy="800100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10</xdr:row>
      <xdr:rowOff>520700</xdr:rowOff>
    </xdr:from>
    <xdr:to>
      <xdr:col>8</xdr:col>
      <xdr:colOff>1797916</xdr:colOff>
      <xdr:row>11</xdr:row>
      <xdr:rowOff>333377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6D62408-95DF-4789-8B11-5BB6FE565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2350" y="19513550"/>
          <a:ext cx="1667741" cy="793752"/>
        </a:xfrm>
        <a:prstGeom prst="rect">
          <a:avLst/>
        </a:prstGeom>
      </xdr:spPr>
    </xdr:pic>
    <xdr:clientData/>
  </xdr:twoCellAnchor>
  <xdr:twoCellAnchor editAs="oneCell">
    <xdr:from>
      <xdr:col>8</xdr:col>
      <xdr:colOff>95251</xdr:colOff>
      <xdr:row>12</xdr:row>
      <xdr:rowOff>266701</xdr:rowOff>
    </xdr:from>
    <xdr:to>
      <xdr:col>8</xdr:col>
      <xdr:colOff>1858870</xdr:colOff>
      <xdr:row>12</xdr:row>
      <xdr:rowOff>1123951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A415E1E-57F8-47B9-BAE7-3972438C7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04251" y="21386801"/>
          <a:ext cx="1760444" cy="857250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254000</xdr:colOff>
      <xdr:row>13</xdr:row>
      <xdr:rowOff>292100</xdr:rowOff>
    </xdr:from>
    <xdr:to>
      <xdr:col>8</xdr:col>
      <xdr:colOff>1698112</xdr:colOff>
      <xdr:row>14</xdr:row>
      <xdr:rowOff>417606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2087C72-471F-4459-BAC9-7C9DB4D01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0" y="22745700"/>
          <a:ext cx="1444112" cy="1033556"/>
        </a:xfrm>
        <a:prstGeom prst="rect">
          <a:avLst/>
        </a:prstGeom>
      </xdr:spPr>
    </xdr:pic>
    <xdr:clientData/>
  </xdr:twoCellAnchor>
  <xdr:twoCellAnchor editAs="oneCell">
    <xdr:from>
      <xdr:col>8</xdr:col>
      <xdr:colOff>654050</xdr:colOff>
      <xdr:row>15</xdr:row>
      <xdr:rowOff>82550</xdr:rowOff>
    </xdr:from>
    <xdr:to>
      <xdr:col>8</xdr:col>
      <xdr:colOff>1361872</xdr:colOff>
      <xdr:row>15</xdr:row>
      <xdr:rowOff>1171575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3C984B2-0F2B-4746-AF77-3D4E6832A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63050" y="37299900"/>
          <a:ext cx="704647" cy="1085850"/>
        </a:xfrm>
        <a:prstGeom prst="rect">
          <a:avLst/>
        </a:prstGeom>
      </xdr:spPr>
    </xdr:pic>
    <xdr:clientData/>
  </xdr:twoCellAnchor>
  <xdr:twoCellAnchor editAs="oneCell">
    <xdr:from>
      <xdr:col>8</xdr:col>
      <xdr:colOff>596901</xdr:colOff>
      <xdr:row>16</xdr:row>
      <xdr:rowOff>50800</xdr:rowOff>
    </xdr:from>
    <xdr:to>
      <xdr:col>8</xdr:col>
      <xdr:colOff>1352405</xdr:colOff>
      <xdr:row>16</xdr:row>
      <xdr:rowOff>1247775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35EA86F-11A1-4D39-BD63-64268B3CD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05901" y="38601650"/>
          <a:ext cx="755504" cy="1200150"/>
        </a:xfrm>
        <a:prstGeom prst="rect">
          <a:avLst/>
        </a:prstGeom>
      </xdr:spPr>
    </xdr:pic>
    <xdr:clientData/>
  </xdr:twoCellAnchor>
  <xdr:twoCellAnchor editAs="oneCell">
    <xdr:from>
      <xdr:col>8</xdr:col>
      <xdr:colOff>215900</xdr:colOff>
      <xdr:row>17</xdr:row>
      <xdr:rowOff>50801</xdr:rowOff>
    </xdr:from>
    <xdr:to>
      <xdr:col>8</xdr:col>
      <xdr:colOff>1714499</xdr:colOff>
      <xdr:row>24</xdr:row>
      <xdr:rowOff>130519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09F3CB3-3477-45AE-950B-04A0F5DC9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24900" y="39935151"/>
          <a:ext cx="1498599" cy="1413218"/>
        </a:xfrm>
        <a:prstGeom prst="rect">
          <a:avLst/>
        </a:prstGeom>
      </xdr:spPr>
    </xdr:pic>
    <xdr:clientData/>
  </xdr:twoCellAnchor>
  <xdr:twoCellAnchor editAs="oneCell">
    <xdr:from>
      <xdr:col>8</xdr:col>
      <xdr:colOff>615950</xdr:colOff>
      <xdr:row>25</xdr:row>
      <xdr:rowOff>38100</xdr:rowOff>
    </xdr:from>
    <xdr:to>
      <xdr:col>8</xdr:col>
      <xdr:colOff>1343025</xdr:colOff>
      <xdr:row>25</xdr:row>
      <xdr:rowOff>1283871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4F29C31-CDCD-4B57-993E-06DE4041E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24950" y="42779950"/>
          <a:ext cx="723900" cy="1248946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26</xdr:row>
      <xdr:rowOff>88900</xdr:rowOff>
    </xdr:from>
    <xdr:to>
      <xdr:col>8</xdr:col>
      <xdr:colOff>1314450</xdr:colOff>
      <xdr:row>27</xdr:row>
      <xdr:rowOff>656610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ABECD766-AD13-437B-8ABD-6DE30D089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080500" y="45675550"/>
          <a:ext cx="742950" cy="1390035"/>
        </a:xfrm>
        <a:prstGeom prst="rect">
          <a:avLst/>
        </a:prstGeom>
      </xdr:spPr>
    </xdr:pic>
    <xdr:clientData/>
  </xdr:twoCellAnchor>
  <xdr:twoCellAnchor editAs="oneCell">
    <xdr:from>
      <xdr:col>8</xdr:col>
      <xdr:colOff>242794</xdr:colOff>
      <xdr:row>31</xdr:row>
      <xdr:rowOff>186764</xdr:rowOff>
    </xdr:from>
    <xdr:to>
      <xdr:col>9</xdr:col>
      <xdr:colOff>747</xdr:colOff>
      <xdr:row>31</xdr:row>
      <xdr:rowOff>1153214</xdr:rowOff>
    </xdr:to>
    <xdr:pic>
      <xdr:nvPicPr>
        <xdr:cNvPr id="39" name="Picture 38" descr="A cardboard box with a lid&#10;&#10;Description automatically generated">
          <a:extLst>
            <a:ext uri="{FF2B5EF4-FFF2-40B4-BE49-F238E27FC236}">
              <a16:creationId xmlns:a16="http://schemas.microsoft.com/office/drawing/2014/main" id="{1D2300D2-F3D9-45BA-97D2-E6C8D3F1D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751794" y="51659864"/>
          <a:ext cx="1701053" cy="969625"/>
        </a:xfrm>
        <a:prstGeom prst="rect">
          <a:avLst/>
        </a:prstGeom>
      </xdr:spPr>
    </xdr:pic>
    <xdr:clientData/>
  </xdr:twoCellAnchor>
  <xdr:twoCellAnchor editAs="oneCell">
    <xdr:from>
      <xdr:col>8</xdr:col>
      <xdr:colOff>228476</xdr:colOff>
      <xdr:row>32</xdr:row>
      <xdr:rowOff>270188</xdr:rowOff>
    </xdr:from>
    <xdr:to>
      <xdr:col>9</xdr:col>
      <xdr:colOff>7719</xdr:colOff>
      <xdr:row>32</xdr:row>
      <xdr:rowOff>884741</xdr:rowOff>
    </xdr:to>
    <xdr:pic>
      <xdr:nvPicPr>
        <xdr:cNvPr id="40" name="Picture 39" descr="A white rectangular object with a shadow&#10;&#10;Description automatically generated">
          <a:extLst>
            <a:ext uri="{FF2B5EF4-FFF2-40B4-BE49-F238E27FC236}">
              <a16:creationId xmlns:a16="http://schemas.microsoft.com/office/drawing/2014/main" id="{2831BEFE-B2E0-46FA-A503-CB73A0F38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22809" y="22410521"/>
          <a:ext cx="1671543" cy="617728"/>
        </a:xfrm>
        <a:prstGeom prst="rect">
          <a:avLst/>
        </a:prstGeom>
      </xdr:spPr>
    </xdr:pic>
    <xdr:clientData/>
  </xdr:twoCellAnchor>
  <xdr:twoCellAnchor editAs="oneCell">
    <xdr:from>
      <xdr:col>8</xdr:col>
      <xdr:colOff>775073</xdr:colOff>
      <xdr:row>35</xdr:row>
      <xdr:rowOff>74705</xdr:rowOff>
    </xdr:from>
    <xdr:to>
      <xdr:col>8</xdr:col>
      <xdr:colOff>1058395</xdr:colOff>
      <xdr:row>35</xdr:row>
      <xdr:rowOff>1265426</xdr:rowOff>
    </xdr:to>
    <xdr:pic>
      <xdr:nvPicPr>
        <xdr:cNvPr id="42" name="Picture 41" descr="A close-up of a spoon&#10;&#10;Description automatically generated">
          <a:extLst>
            <a:ext uri="{FF2B5EF4-FFF2-40B4-BE49-F238E27FC236}">
              <a16:creationId xmlns:a16="http://schemas.microsoft.com/office/drawing/2014/main" id="{754FF96E-1767-42A9-8E7B-4E895FE2B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284073" y="55954705"/>
          <a:ext cx="280147" cy="1187546"/>
        </a:xfrm>
        <a:prstGeom prst="rect">
          <a:avLst/>
        </a:prstGeom>
      </xdr:spPr>
    </xdr:pic>
    <xdr:clientData/>
  </xdr:twoCellAnchor>
  <xdr:twoCellAnchor editAs="oneCell">
    <xdr:from>
      <xdr:col>8</xdr:col>
      <xdr:colOff>803089</xdr:colOff>
      <xdr:row>36</xdr:row>
      <xdr:rowOff>84044</xdr:rowOff>
    </xdr:from>
    <xdr:to>
      <xdr:col>8</xdr:col>
      <xdr:colOff>1133102</xdr:colOff>
      <xdr:row>36</xdr:row>
      <xdr:rowOff>1247029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6375A24-E9AB-44DB-8C13-927602E63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312089" y="57316594"/>
          <a:ext cx="326838" cy="1159810"/>
        </a:xfrm>
        <a:prstGeom prst="rect">
          <a:avLst/>
        </a:prstGeom>
      </xdr:spPr>
    </xdr:pic>
    <xdr:clientData/>
  </xdr:twoCellAnchor>
  <xdr:twoCellAnchor editAs="oneCell">
    <xdr:from>
      <xdr:col>8</xdr:col>
      <xdr:colOff>756397</xdr:colOff>
      <xdr:row>37</xdr:row>
      <xdr:rowOff>46692</xdr:rowOff>
    </xdr:from>
    <xdr:to>
      <xdr:col>8</xdr:col>
      <xdr:colOff>1154765</xdr:colOff>
      <xdr:row>37</xdr:row>
      <xdr:rowOff>1258336</xdr:rowOff>
    </xdr:to>
    <xdr:pic>
      <xdr:nvPicPr>
        <xdr:cNvPr id="44" name="Picture 43" descr="A close-up of a silver object&#10;&#10;Description automatically generated">
          <a:extLst>
            <a:ext uri="{FF2B5EF4-FFF2-40B4-BE49-F238E27FC236}">
              <a16:creationId xmlns:a16="http://schemas.microsoft.com/office/drawing/2014/main" id="{FF57413B-63BF-447D-BDE8-017E3C686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265397" y="58574642"/>
          <a:ext cx="401543" cy="1211644"/>
        </a:xfrm>
        <a:prstGeom prst="rect">
          <a:avLst/>
        </a:prstGeom>
      </xdr:spPr>
    </xdr:pic>
    <xdr:clientData/>
  </xdr:twoCellAnchor>
  <xdr:twoCellAnchor editAs="oneCell">
    <xdr:from>
      <xdr:col>8</xdr:col>
      <xdr:colOff>409281</xdr:colOff>
      <xdr:row>38</xdr:row>
      <xdr:rowOff>174758</xdr:rowOff>
    </xdr:from>
    <xdr:to>
      <xdr:col>8</xdr:col>
      <xdr:colOff>1361337</xdr:colOff>
      <xdr:row>39</xdr:row>
      <xdr:rowOff>816429</xdr:rowOff>
    </xdr:to>
    <xdr:pic>
      <xdr:nvPicPr>
        <xdr:cNvPr id="45" name="Picture 44" descr="A close-up of a pot&#10;&#10;Description automatically generated">
          <a:extLst>
            <a:ext uri="{FF2B5EF4-FFF2-40B4-BE49-F238E27FC236}">
              <a16:creationId xmlns:a16="http://schemas.microsoft.com/office/drawing/2014/main" id="{C065BA54-3F85-4697-8BB6-4FE66CC89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918281" y="60302908"/>
          <a:ext cx="955231" cy="1479869"/>
        </a:xfrm>
        <a:prstGeom prst="rect">
          <a:avLst/>
        </a:prstGeom>
      </xdr:spPr>
    </xdr:pic>
    <xdr:clientData/>
  </xdr:twoCellAnchor>
  <xdr:twoCellAnchor editAs="oneCell">
    <xdr:from>
      <xdr:col>8</xdr:col>
      <xdr:colOff>668867</xdr:colOff>
      <xdr:row>43</xdr:row>
      <xdr:rowOff>149226</xdr:rowOff>
    </xdr:from>
    <xdr:to>
      <xdr:col>8</xdr:col>
      <xdr:colOff>1211792</xdr:colOff>
      <xdr:row>43</xdr:row>
      <xdr:rowOff>673101</xdr:rowOff>
    </xdr:to>
    <xdr:pic>
      <xdr:nvPicPr>
        <xdr:cNvPr id="5" name="Picture 1030">
          <a:extLst>
            <a:ext uri="{FF2B5EF4-FFF2-40B4-BE49-F238E27FC236}">
              <a16:creationId xmlns:a16="http://schemas.microsoft.com/office/drawing/2014/main" id="{DABA8FA2-0A0C-43BE-B517-D575E4A6E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9042" y="34715451"/>
          <a:ext cx="53975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479273</xdr:colOff>
      <xdr:row>45</xdr:row>
      <xdr:rowOff>270631</xdr:rowOff>
    </xdr:from>
    <xdr:to>
      <xdr:col>8</xdr:col>
      <xdr:colOff>1022198</xdr:colOff>
      <xdr:row>45</xdr:row>
      <xdr:rowOff>797681</xdr:rowOff>
    </xdr:to>
    <xdr:pic>
      <xdr:nvPicPr>
        <xdr:cNvPr id="6" name="Picture 1032">
          <a:extLst>
            <a:ext uri="{FF2B5EF4-FFF2-40B4-BE49-F238E27FC236}">
              <a16:creationId xmlns:a16="http://schemas.microsoft.com/office/drawing/2014/main" id="{D76F9956-548E-4BE2-B3E9-1A11E54C3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5690" y="36719631"/>
          <a:ext cx="53975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202594</xdr:colOff>
      <xdr:row>46</xdr:row>
      <xdr:rowOff>268515</xdr:rowOff>
    </xdr:from>
    <xdr:to>
      <xdr:col>8</xdr:col>
      <xdr:colOff>742344</xdr:colOff>
      <xdr:row>46</xdr:row>
      <xdr:rowOff>792390</xdr:rowOff>
    </xdr:to>
    <xdr:pic>
      <xdr:nvPicPr>
        <xdr:cNvPr id="7" name="Picture 1033">
          <a:extLst>
            <a:ext uri="{FF2B5EF4-FFF2-40B4-BE49-F238E27FC236}">
              <a16:creationId xmlns:a16="http://schemas.microsoft.com/office/drawing/2014/main" id="{C84DDCA9-5CD7-4031-B24C-130AB1622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9011" y="37606515"/>
          <a:ext cx="53975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367393</xdr:colOff>
      <xdr:row>47</xdr:row>
      <xdr:rowOff>78923</xdr:rowOff>
    </xdr:from>
    <xdr:to>
      <xdr:col>8</xdr:col>
      <xdr:colOff>903968</xdr:colOff>
      <xdr:row>47</xdr:row>
      <xdr:rowOff>602798</xdr:rowOff>
    </xdr:to>
    <xdr:pic>
      <xdr:nvPicPr>
        <xdr:cNvPr id="8" name="Picture 1034">
          <a:extLst>
            <a:ext uri="{FF2B5EF4-FFF2-40B4-BE49-F238E27FC236}">
              <a16:creationId xmlns:a16="http://schemas.microsoft.com/office/drawing/2014/main" id="{F9AB98FC-0977-46C9-A887-784CE63B9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7752">
          <a:off x="10643810" y="38369423"/>
          <a:ext cx="53975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532189</xdr:colOff>
      <xdr:row>44</xdr:row>
      <xdr:rowOff>254601</xdr:rowOff>
    </xdr:from>
    <xdr:to>
      <xdr:col>8</xdr:col>
      <xdr:colOff>1075114</xdr:colOff>
      <xdr:row>44</xdr:row>
      <xdr:rowOff>781651</xdr:rowOff>
    </xdr:to>
    <xdr:pic>
      <xdr:nvPicPr>
        <xdr:cNvPr id="9" name="Picture 1030">
          <a:extLst>
            <a:ext uri="{FF2B5EF4-FFF2-40B4-BE49-F238E27FC236}">
              <a16:creationId xmlns:a16="http://schemas.microsoft.com/office/drawing/2014/main" id="{3E567F5D-F72A-408C-A025-8912603E3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8606" y="35666434"/>
          <a:ext cx="53975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511024</xdr:colOff>
      <xdr:row>42</xdr:row>
      <xdr:rowOff>296333</xdr:rowOff>
    </xdr:from>
    <xdr:to>
      <xdr:col>8</xdr:col>
      <xdr:colOff>1047518</xdr:colOff>
      <xdr:row>42</xdr:row>
      <xdr:rowOff>829906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9970546-B6C9-49DA-9D06-8636CA8C6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787441" y="33951333"/>
          <a:ext cx="536494" cy="530398"/>
        </a:xfrm>
        <a:prstGeom prst="rect">
          <a:avLst/>
        </a:prstGeom>
      </xdr:spPr>
    </xdr:pic>
    <xdr:clientData/>
  </xdr:twoCellAnchor>
  <xdr:twoCellAnchor editAs="oneCell">
    <xdr:from>
      <xdr:col>8</xdr:col>
      <xdr:colOff>624415</xdr:colOff>
      <xdr:row>53</xdr:row>
      <xdr:rowOff>211667</xdr:rowOff>
    </xdr:from>
    <xdr:to>
      <xdr:col>8</xdr:col>
      <xdr:colOff>1618149</xdr:colOff>
      <xdr:row>53</xdr:row>
      <xdr:rowOff>848881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5436059-CC15-9D7B-2FFB-2A05B5227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900832" y="46778334"/>
          <a:ext cx="993734" cy="634039"/>
        </a:xfrm>
        <a:prstGeom prst="rect">
          <a:avLst/>
        </a:prstGeom>
      </xdr:spPr>
    </xdr:pic>
    <xdr:clientData/>
  </xdr:twoCellAnchor>
  <xdr:twoCellAnchor editAs="oneCell">
    <xdr:from>
      <xdr:col>8</xdr:col>
      <xdr:colOff>219225</xdr:colOff>
      <xdr:row>51</xdr:row>
      <xdr:rowOff>125487</xdr:rowOff>
    </xdr:from>
    <xdr:to>
      <xdr:col>8</xdr:col>
      <xdr:colOff>1592186</xdr:colOff>
      <xdr:row>51</xdr:row>
      <xdr:rowOff>898314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E8B682D-BA77-458E-B51B-6A190CFD8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495642" y="43485404"/>
          <a:ext cx="1369786" cy="772827"/>
        </a:xfrm>
        <a:prstGeom prst="rect">
          <a:avLst/>
        </a:prstGeom>
      </xdr:spPr>
    </xdr:pic>
    <xdr:clientData/>
  </xdr:twoCellAnchor>
  <xdr:twoCellAnchor editAs="oneCell">
    <xdr:from>
      <xdr:col>8</xdr:col>
      <xdr:colOff>430893</xdr:colOff>
      <xdr:row>50</xdr:row>
      <xdr:rowOff>211666</xdr:rowOff>
    </xdr:from>
    <xdr:to>
      <xdr:col>8</xdr:col>
      <xdr:colOff>1268466</xdr:colOff>
      <xdr:row>50</xdr:row>
      <xdr:rowOff>1188205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644DCEFA-76AC-499C-864A-7AC0C6FF1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0707310" y="42121666"/>
          <a:ext cx="840748" cy="979714"/>
        </a:xfrm>
        <a:prstGeom prst="rect">
          <a:avLst/>
        </a:prstGeom>
      </xdr:spPr>
    </xdr:pic>
    <xdr:clientData/>
  </xdr:twoCellAnchor>
  <xdr:twoCellAnchor editAs="oneCell">
    <xdr:from>
      <xdr:col>8</xdr:col>
      <xdr:colOff>275167</xdr:colOff>
      <xdr:row>49</xdr:row>
      <xdr:rowOff>291797</xdr:rowOff>
    </xdr:from>
    <xdr:to>
      <xdr:col>8</xdr:col>
      <xdr:colOff>1753810</xdr:colOff>
      <xdr:row>49</xdr:row>
      <xdr:rowOff>1126252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64C2B6C-DB43-45D3-A850-0DF861BDA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551584" y="40836547"/>
          <a:ext cx="1478643" cy="834455"/>
        </a:xfrm>
        <a:prstGeom prst="rect">
          <a:avLst/>
        </a:prstGeom>
      </xdr:spPr>
    </xdr:pic>
    <xdr:clientData/>
  </xdr:twoCellAnchor>
  <xdr:twoCellAnchor editAs="oneCell">
    <xdr:from>
      <xdr:col>8</xdr:col>
      <xdr:colOff>167821</xdr:colOff>
      <xdr:row>48</xdr:row>
      <xdr:rowOff>211668</xdr:rowOff>
    </xdr:from>
    <xdr:to>
      <xdr:col>8</xdr:col>
      <xdr:colOff>1274536</xdr:colOff>
      <xdr:row>48</xdr:row>
      <xdr:rowOff>1169970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B764516-2867-4417-967B-68DD97870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0444238" y="39528751"/>
          <a:ext cx="1106715" cy="961477"/>
        </a:xfrm>
        <a:prstGeom prst="rect">
          <a:avLst/>
        </a:prstGeom>
      </xdr:spPr>
    </xdr:pic>
    <xdr:clientData/>
  </xdr:twoCellAnchor>
  <xdr:twoCellAnchor editAs="oneCell">
    <xdr:from>
      <xdr:col>8</xdr:col>
      <xdr:colOff>507999</xdr:colOff>
      <xdr:row>52</xdr:row>
      <xdr:rowOff>84667</xdr:rowOff>
    </xdr:from>
    <xdr:to>
      <xdr:col>8</xdr:col>
      <xdr:colOff>1285180</xdr:colOff>
      <xdr:row>52</xdr:row>
      <xdr:rowOff>849908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94C493F-3288-2216-9C61-B67C34242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784416" y="44428834"/>
          <a:ext cx="780356" cy="762066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952500</xdr:colOff>
      <xdr:row>54</xdr:row>
      <xdr:rowOff>232833</xdr:rowOff>
    </xdr:from>
    <xdr:to>
      <xdr:col>8</xdr:col>
      <xdr:colOff>1335419</xdr:colOff>
      <xdr:row>54</xdr:row>
      <xdr:rowOff>1569508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D90A1F5E-61A3-C38B-0217-1F0A5BF09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228917" y="47699083"/>
          <a:ext cx="382919" cy="1333500"/>
        </a:xfrm>
        <a:prstGeom prst="rect">
          <a:avLst/>
        </a:prstGeom>
      </xdr:spPr>
    </xdr:pic>
    <xdr:clientData/>
  </xdr:twoCellAnchor>
  <xdr:twoCellAnchor editAs="oneCell">
    <xdr:from>
      <xdr:col>8</xdr:col>
      <xdr:colOff>539750</xdr:colOff>
      <xdr:row>55</xdr:row>
      <xdr:rowOff>127000</xdr:rowOff>
    </xdr:from>
    <xdr:to>
      <xdr:col>8</xdr:col>
      <xdr:colOff>1428750</xdr:colOff>
      <xdr:row>55</xdr:row>
      <xdr:rowOff>713869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6A12ECCB-F8C4-013B-0794-1A86206F8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16167" y="49403000"/>
          <a:ext cx="889000" cy="590044"/>
        </a:xfrm>
        <a:prstGeom prst="rect">
          <a:avLst/>
        </a:prstGeom>
      </xdr:spPr>
    </xdr:pic>
    <xdr:clientData/>
  </xdr:twoCellAnchor>
  <xdr:twoCellAnchor editAs="oneCell">
    <xdr:from>
      <xdr:col>8</xdr:col>
      <xdr:colOff>326270</xdr:colOff>
      <xdr:row>57</xdr:row>
      <xdr:rowOff>31750</xdr:rowOff>
    </xdr:from>
    <xdr:to>
      <xdr:col>8</xdr:col>
      <xdr:colOff>1307296</xdr:colOff>
      <xdr:row>57</xdr:row>
      <xdr:rowOff>1028700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42E1F819-E07D-4FFC-83E9-B293ED253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602687" y="51138667"/>
          <a:ext cx="977851" cy="996950"/>
        </a:xfrm>
        <a:prstGeom prst="rect">
          <a:avLst/>
        </a:prstGeom>
      </xdr:spPr>
    </xdr:pic>
    <xdr:clientData/>
  </xdr:twoCellAnchor>
  <xdr:twoCellAnchor editAs="oneCell">
    <xdr:from>
      <xdr:col>8</xdr:col>
      <xdr:colOff>417287</xdr:colOff>
      <xdr:row>61</xdr:row>
      <xdr:rowOff>59267</xdr:rowOff>
    </xdr:from>
    <xdr:to>
      <xdr:col>8</xdr:col>
      <xdr:colOff>1379008</xdr:colOff>
      <xdr:row>61</xdr:row>
      <xdr:rowOff>1039709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10980A1-98B3-41DB-9189-8208B7913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693704" y="55336017"/>
          <a:ext cx="958546" cy="977267"/>
        </a:xfrm>
        <a:prstGeom prst="rect">
          <a:avLst/>
        </a:prstGeom>
      </xdr:spPr>
    </xdr:pic>
    <xdr:clientData/>
  </xdr:twoCellAnchor>
  <xdr:twoCellAnchor editAs="oneCell">
    <xdr:from>
      <xdr:col>8</xdr:col>
      <xdr:colOff>201083</xdr:colOff>
      <xdr:row>56</xdr:row>
      <xdr:rowOff>52917</xdr:rowOff>
    </xdr:from>
    <xdr:to>
      <xdr:col>8</xdr:col>
      <xdr:colOff>1370009</xdr:colOff>
      <xdr:row>56</xdr:row>
      <xdr:rowOff>964142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FC725376-2682-49B0-B4ED-807254377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477500" y="50112084"/>
          <a:ext cx="1168926" cy="908050"/>
        </a:xfrm>
        <a:prstGeom prst="rect">
          <a:avLst/>
        </a:prstGeom>
      </xdr:spPr>
    </xdr:pic>
    <xdr:clientData/>
  </xdr:twoCellAnchor>
  <xdr:twoCellAnchor editAs="oneCell">
    <xdr:from>
      <xdr:col>8</xdr:col>
      <xdr:colOff>475482</xdr:colOff>
      <xdr:row>58</xdr:row>
      <xdr:rowOff>27517</xdr:rowOff>
    </xdr:from>
    <xdr:to>
      <xdr:col>8</xdr:col>
      <xdr:colOff>1245658</xdr:colOff>
      <xdr:row>58</xdr:row>
      <xdr:rowOff>809776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755AB8D0-C949-4B9E-A97C-6D6011F2A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751899" y="52192767"/>
          <a:ext cx="773351" cy="785434"/>
        </a:xfrm>
        <a:prstGeom prst="rect">
          <a:avLst/>
        </a:prstGeom>
      </xdr:spPr>
    </xdr:pic>
    <xdr:clientData/>
  </xdr:twoCellAnchor>
  <xdr:twoCellAnchor editAs="oneCell">
    <xdr:from>
      <xdr:col>8</xdr:col>
      <xdr:colOff>663425</xdr:colOff>
      <xdr:row>59</xdr:row>
      <xdr:rowOff>68338</xdr:rowOff>
    </xdr:from>
    <xdr:to>
      <xdr:col>8</xdr:col>
      <xdr:colOff>1277451</xdr:colOff>
      <xdr:row>60</xdr:row>
      <xdr:rowOff>9070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A588F363-329A-4E71-80FB-32E379CC5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0939842" y="53207255"/>
          <a:ext cx="614026" cy="820661"/>
        </a:xfrm>
        <a:prstGeom prst="rect">
          <a:avLst/>
        </a:prstGeom>
      </xdr:spPr>
    </xdr:pic>
    <xdr:clientData/>
  </xdr:twoCellAnchor>
  <xdr:twoCellAnchor editAs="oneCell">
    <xdr:from>
      <xdr:col>8</xdr:col>
      <xdr:colOff>471413</xdr:colOff>
      <xdr:row>60</xdr:row>
      <xdr:rowOff>125789</xdr:rowOff>
    </xdr:from>
    <xdr:to>
      <xdr:col>8</xdr:col>
      <xdr:colOff>1429400</xdr:colOff>
      <xdr:row>60</xdr:row>
      <xdr:rowOff>1164167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220E0B3-9B96-4D2E-8969-EF4B0282F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0747830" y="54153706"/>
          <a:ext cx="957987" cy="1038378"/>
        </a:xfrm>
        <a:prstGeom prst="rect">
          <a:avLst/>
        </a:prstGeom>
      </xdr:spPr>
    </xdr:pic>
    <xdr:clientData/>
  </xdr:twoCellAnchor>
  <xdr:twoCellAnchor editAs="oneCell">
    <xdr:from>
      <xdr:col>8</xdr:col>
      <xdr:colOff>370417</xdr:colOff>
      <xdr:row>40</xdr:row>
      <xdr:rowOff>264583</xdr:rowOff>
    </xdr:from>
    <xdr:to>
      <xdr:col>8</xdr:col>
      <xdr:colOff>1199545</xdr:colOff>
      <xdr:row>40</xdr:row>
      <xdr:rowOff>1359037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5E01B09-ECE3-4331-9507-E2158A99D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646834" y="30003750"/>
          <a:ext cx="829128" cy="1091279"/>
        </a:xfrm>
        <a:prstGeom prst="rect">
          <a:avLst/>
        </a:prstGeom>
      </xdr:spPr>
    </xdr:pic>
    <xdr:clientData/>
  </xdr:twoCellAnchor>
  <xdr:twoCellAnchor editAs="oneCell">
    <xdr:from>
      <xdr:col>8</xdr:col>
      <xdr:colOff>328083</xdr:colOff>
      <xdr:row>28</xdr:row>
      <xdr:rowOff>10583</xdr:rowOff>
    </xdr:from>
    <xdr:to>
      <xdr:col>8</xdr:col>
      <xdr:colOff>1459116</xdr:colOff>
      <xdr:row>28</xdr:row>
      <xdr:rowOff>1287932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7781FEA-203C-9537-C8BC-9028AEDA4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0604500" y="16838083"/>
          <a:ext cx="1127858" cy="1274174"/>
        </a:xfrm>
        <a:prstGeom prst="rect">
          <a:avLst/>
        </a:prstGeom>
      </xdr:spPr>
    </xdr:pic>
    <xdr:clientData/>
  </xdr:twoCellAnchor>
  <xdr:twoCellAnchor editAs="oneCell">
    <xdr:from>
      <xdr:col>8</xdr:col>
      <xdr:colOff>137583</xdr:colOff>
      <xdr:row>29</xdr:row>
      <xdr:rowOff>137584</xdr:rowOff>
    </xdr:from>
    <xdr:to>
      <xdr:col>8</xdr:col>
      <xdr:colOff>1773789</xdr:colOff>
      <xdr:row>29</xdr:row>
      <xdr:rowOff>1161054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4B3E9220-986D-4A42-80F1-252ED3E72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0414000" y="18298584"/>
          <a:ext cx="1636206" cy="102347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95251</xdr:colOff>
      <xdr:row>41</xdr:row>
      <xdr:rowOff>423333</xdr:rowOff>
    </xdr:from>
    <xdr:to>
      <xdr:col>8</xdr:col>
      <xdr:colOff>1552576</xdr:colOff>
      <xdr:row>41</xdr:row>
      <xdr:rowOff>1103304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462BAD2B-06E1-AF12-8E72-4CC4A4F2E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0371668" y="31697083"/>
          <a:ext cx="1460500" cy="679971"/>
        </a:xfrm>
        <a:prstGeom prst="rect">
          <a:avLst/>
        </a:prstGeom>
      </xdr:spPr>
    </xdr:pic>
    <xdr:clientData/>
  </xdr:twoCellAnchor>
  <xdr:twoCellAnchor editAs="oneCell">
    <xdr:from>
      <xdr:col>9</xdr:col>
      <xdr:colOff>718422</xdr:colOff>
      <xdr:row>11</xdr:row>
      <xdr:rowOff>110191</xdr:rowOff>
    </xdr:from>
    <xdr:to>
      <xdr:col>9</xdr:col>
      <xdr:colOff>1245659</xdr:colOff>
      <xdr:row>11</xdr:row>
      <xdr:rowOff>856524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1EB26BF8-FA00-433D-92FE-3F81BB8F4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2942172" y="5063191"/>
          <a:ext cx="530412" cy="746333"/>
        </a:xfrm>
        <a:prstGeom prst="rect">
          <a:avLst/>
        </a:prstGeom>
      </xdr:spPr>
    </xdr:pic>
    <xdr:clientData/>
  </xdr:twoCellAnchor>
  <xdr:twoCellAnchor editAs="oneCell">
    <xdr:from>
      <xdr:col>9</xdr:col>
      <xdr:colOff>613834</xdr:colOff>
      <xdr:row>10</xdr:row>
      <xdr:rowOff>306917</xdr:rowOff>
    </xdr:from>
    <xdr:to>
      <xdr:col>9</xdr:col>
      <xdr:colOff>1247915</xdr:colOff>
      <xdr:row>11</xdr:row>
      <xdr:rowOff>69664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332A12DC-32E4-40F5-9439-E1D7AEE3B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2837584" y="4286250"/>
          <a:ext cx="637256" cy="739589"/>
        </a:xfrm>
        <a:prstGeom prst="rect">
          <a:avLst/>
        </a:prstGeom>
      </xdr:spPr>
    </xdr:pic>
    <xdr:clientData/>
  </xdr:twoCellAnchor>
  <xdr:twoCellAnchor>
    <xdr:from>
      <xdr:col>8</xdr:col>
      <xdr:colOff>517072</xdr:colOff>
      <xdr:row>33</xdr:row>
      <xdr:rowOff>36287</xdr:rowOff>
    </xdr:from>
    <xdr:to>
      <xdr:col>8</xdr:col>
      <xdr:colOff>1297215</xdr:colOff>
      <xdr:row>33</xdr:row>
      <xdr:rowOff>783739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EDC1D4F2-AFC5-B0A1-EAD6-16A1284E5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r:link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2358" y="21181787"/>
          <a:ext cx="780143" cy="747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498929</xdr:colOff>
      <xdr:row>34</xdr:row>
      <xdr:rowOff>9071</xdr:rowOff>
    </xdr:from>
    <xdr:to>
      <xdr:col>8</xdr:col>
      <xdr:colOff>1578429</xdr:colOff>
      <xdr:row>34</xdr:row>
      <xdr:rowOff>921392</xdr:rowOff>
    </xdr:to>
    <xdr:pic>
      <xdr:nvPicPr>
        <xdr:cNvPr id="12" name="Picture 17">
          <a:extLst>
            <a:ext uri="{FF2B5EF4-FFF2-40B4-BE49-F238E27FC236}">
              <a16:creationId xmlns:a16="http://schemas.microsoft.com/office/drawing/2014/main" id="{F3946380-554D-C484-B732-91FF6213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r:link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4215" y="22034500"/>
          <a:ext cx="1079500" cy="912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450850</xdr:colOff>
      <xdr:row>9</xdr:row>
      <xdr:rowOff>228600</xdr:rowOff>
    </xdr:from>
    <xdr:to>
      <xdr:col>9</xdr:col>
      <xdr:colOff>1431802</xdr:colOff>
      <xdr:row>9</xdr:row>
      <xdr:rowOff>1180981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4740E32-14C6-4BBC-8C1F-B86A8B902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9850" y="9531350"/>
          <a:ext cx="980952" cy="952381"/>
        </a:xfrm>
        <a:prstGeom prst="rect">
          <a:avLst/>
        </a:prstGeom>
      </xdr:spPr>
    </xdr:pic>
    <xdr:clientData/>
  </xdr:twoCellAnchor>
  <xdr:twoCellAnchor editAs="oneCell">
    <xdr:from>
      <xdr:col>9</xdr:col>
      <xdr:colOff>558801</xdr:colOff>
      <xdr:row>10</xdr:row>
      <xdr:rowOff>107950</xdr:rowOff>
    </xdr:from>
    <xdr:to>
      <xdr:col>9</xdr:col>
      <xdr:colOff>1257301</xdr:colOff>
      <xdr:row>10</xdr:row>
      <xdr:rowOff>1286188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371135B-3621-40B0-9A98-5B1DD91E5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7801" y="10744200"/>
          <a:ext cx="698500" cy="1181413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571500</xdr:colOff>
      <xdr:row>11</xdr:row>
      <xdr:rowOff>19050</xdr:rowOff>
    </xdr:from>
    <xdr:to>
      <xdr:col>9</xdr:col>
      <xdr:colOff>1249186</xdr:colOff>
      <xdr:row>11</xdr:row>
      <xdr:rowOff>1247775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5388E8F-1CA7-4755-BA83-2B2A3B763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80500" y="11988800"/>
          <a:ext cx="680861" cy="1225550"/>
        </a:xfrm>
        <a:prstGeom prst="rect">
          <a:avLst/>
        </a:prstGeom>
      </xdr:spPr>
    </xdr:pic>
    <xdr:clientData/>
  </xdr:twoCellAnchor>
  <xdr:twoCellAnchor editAs="oneCell">
    <xdr:from>
      <xdr:col>9</xdr:col>
      <xdr:colOff>679450</xdr:colOff>
      <xdr:row>16</xdr:row>
      <xdr:rowOff>38101</xdr:rowOff>
    </xdr:from>
    <xdr:to>
      <xdr:col>9</xdr:col>
      <xdr:colOff>1104514</xdr:colOff>
      <xdr:row>16</xdr:row>
      <xdr:rowOff>1266825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43F494C-44BD-40AB-9D4B-9DAE8A579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88450" y="20008851"/>
          <a:ext cx="425064" cy="1225549"/>
        </a:xfrm>
        <a:prstGeom prst="rect">
          <a:avLst/>
        </a:prstGeom>
      </xdr:spPr>
    </xdr:pic>
    <xdr:clientData/>
  </xdr:twoCellAnchor>
  <xdr:twoCellAnchor editAs="oneCell">
    <xdr:from>
      <xdr:col>9</xdr:col>
      <xdr:colOff>603251</xdr:colOff>
      <xdr:row>15</xdr:row>
      <xdr:rowOff>114299</xdr:rowOff>
    </xdr:from>
    <xdr:to>
      <xdr:col>9</xdr:col>
      <xdr:colOff>1076325</xdr:colOff>
      <xdr:row>15</xdr:row>
      <xdr:rowOff>1282771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281A0BB-070C-4D09-BABD-A89D2ADD0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112251" y="18751549"/>
          <a:ext cx="476249" cy="1171647"/>
        </a:xfrm>
        <a:prstGeom prst="rect">
          <a:avLst/>
        </a:prstGeom>
      </xdr:spPr>
    </xdr:pic>
    <xdr:clientData/>
  </xdr:twoCellAnchor>
  <xdr:twoCellAnchor editAs="oneCell">
    <xdr:from>
      <xdr:col>9</xdr:col>
      <xdr:colOff>420221</xdr:colOff>
      <xdr:row>12</xdr:row>
      <xdr:rowOff>74706</xdr:rowOff>
    </xdr:from>
    <xdr:to>
      <xdr:col>9</xdr:col>
      <xdr:colOff>1189132</xdr:colOff>
      <xdr:row>12</xdr:row>
      <xdr:rowOff>1305054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D2EC3BD-A610-463E-86D4-7E948F15F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929221" y="13377956"/>
          <a:ext cx="765736" cy="1227173"/>
        </a:xfrm>
        <a:prstGeom prst="rect">
          <a:avLst/>
        </a:prstGeom>
      </xdr:spPr>
    </xdr:pic>
    <xdr:clientData/>
  </xdr:twoCellAnchor>
  <xdr:twoCellAnchor editAs="oneCell">
    <xdr:from>
      <xdr:col>9</xdr:col>
      <xdr:colOff>494926</xdr:colOff>
      <xdr:row>13</xdr:row>
      <xdr:rowOff>93382</xdr:rowOff>
    </xdr:from>
    <xdr:to>
      <xdr:col>9</xdr:col>
      <xdr:colOff>1197859</xdr:colOff>
      <xdr:row>13</xdr:row>
      <xdr:rowOff>1263836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1395B91E-21DE-4EE1-AE64-AC24F2C6D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003926" y="14730132"/>
          <a:ext cx="702933" cy="1167279"/>
        </a:xfrm>
        <a:prstGeom prst="rect">
          <a:avLst/>
        </a:prstGeom>
      </xdr:spPr>
    </xdr:pic>
    <xdr:clientData/>
  </xdr:twoCellAnchor>
  <xdr:twoCellAnchor editAs="oneCell">
    <xdr:from>
      <xdr:col>9</xdr:col>
      <xdr:colOff>382868</xdr:colOff>
      <xdr:row>14</xdr:row>
      <xdr:rowOff>158751</xdr:rowOff>
    </xdr:from>
    <xdr:to>
      <xdr:col>9</xdr:col>
      <xdr:colOff>1371040</xdr:colOff>
      <xdr:row>14</xdr:row>
      <xdr:rowOff>1192120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FAD5C4EC-4256-428F-ACC2-26B5B0EF6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91868" y="17462501"/>
          <a:ext cx="988172" cy="1036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205318</xdr:colOff>
      <xdr:row>9</xdr:row>
      <xdr:rowOff>116416</xdr:rowOff>
    </xdr:from>
    <xdr:to>
      <xdr:col>8</xdr:col>
      <xdr:colOff>1661584</xdr:colOff>
      <xdr:row>9</xdr:row>
      <xdr:rowOff>815061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6E900F-05B5-4519-B75F-7B1B07981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0818" y="3217333"/>
          <a:ext cx="1456266" cy="698645"/>
        </a:xfrm>
        <a:prstGeom prst="rect">
          <a:avLst/>
        </a:prstGeom>
      </xdr:spPr>
    </xdr:pic>
    <xdr:clientData/>
  </xdr:twoCellAnchor>
  <xdr:twoCellAnchor editAs="oneCell">
    <xdr:from>
      <xdr:col>8</xdr:col>
      <xdr:colOff>178707</xdr:colOff>
      <xdr:row>10</xdr:row>
      <xdr:rowOff>429986</xdr:rowOff>
    </xdr:from>
    <xdr:to>
      <xdr:col>8</xdr:col>
      <xdr:colOff>1654024</xdr:colOff>
      <xdr:row>10</xdr:row>
      <xdr:rowOff>1131132</xdr:rowOff>
    </xdr:to>
    <xdr:pic>
      <xdr:nvPicPr>
        <xdr:cNvPr id="12" name="Picture 12">
          <a:extLst>
            <a:ext uri="{FF2B5EF4-FFF2-40B4-BE49-F238E27FC236}">
              <a16:creationId xmlns:a16="http://schemas.microsoft.com/office/drawing/2014/main" id="{660C18FD-79AB-4ACC-AF01-8FD6ACB1E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6993" y="4521200"/>
          <a:ext cx="1475317" cy="701146"/>
        </a:xfrm>
        <a:prstGeom prst="rect">
          <a:avLst/>
        </a:prstGeom>
      </xdr:spPr>
    </xdr:pic>
    <xdr:clientData/>
  </xdr:twoCellAnchor>
  <xdr:twoCellAnchor editAs="oneCell">
    <xdr:from>
      <xdr:col>8</xdr:col>
      <xdr:colOff>254000</xdr:colOff>
      <xdr:row>11</xdr:row>
      <xdr:rowOff>292100</xdr:rowOff>
    </xdr:from>
    <xdr:to>
      <xdr:col>8</xdr:col>
      <xdr:colOff>1698112</xdr:colOff>
      <xdr:row>12</xdr:row>
      <xdr:rowOff>417608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CD71534-D74E-439D-8D70-2194FA152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3000" y="22745700"/>
          <a:ext cx="1444112" cy="1033556"/>
        </a:xfrm>
        <a:prstGeom prst="rect">
          <a:avLst/>
        </a:prstGeom>
      </xdr:spPr>
    </xdr:pic>
    <xdr:clientData/>
  </xdr:twoCellAnchor>
  <xdr:twoCellAnchor editAs="oneCell">
    <xdr:from>
      <xdr:col>8</xdr:col>
      <xdr:colOff>215900</xdr:colOff>
      <xdr:row>15</xdr:row>
      <xdr:rowOff>50801</xdr:rowOff>
    </xdr:from>
    <xdr:to>
      <xdr:col>8</xdr:col>
      <xdr:colOff>1714499</xdr:colOff>
      <xdr:row>22</xdr:row>
      <xdr:rowOff>130519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C71EEEEA-7039-4074-8B5B-7832DA2E5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24900" y="39935151"/>
          <a:ext cx="1498599" cy="1413218"/>
        </a:xfrm>
        <a:prstGeom prst="rect">
          <a:avLst/>
        </a:prstGeom>
      </xdr:spPr>
    </xdr:pic>
    <xdr:clientData/>
  </xdr:twoCellAnchor>
  <xdr:twoCellAnchor editAs="oneCell">
    <xdr:from>
      <xdr:col>8</xdr:col>
      <xdr:colOff>410882</xdr:colOff>
      <xdr:row>0</xdr:row>
      <xdr:rowOff>0</xdr:rowOff>
    </xdr:from>
    <xdr:to>
      <xdr:col>8</xdr:col>
      <xdr:colOff>1260929</xdr:colOff>
      <xdr:row>3</xdr:row>
      <xdr:rowOff>164865</xdr:rowOff>
    </xdr:to>
    <xdr:pic>
      <xdr:nvPicPr>
        <xdr:cNvPr id="38" name="Picture 37" descr="A gold pot on a white background&#10;&#10;Description automatically generated">
          <a:extLst>
            <a:ext uri="{FF2B5EF4-FFF2-40B4-BE49-F238E27FC236}">
              <a16:creationId xmlns:a16="http://schemas.microsoft.com/office/drawing/2014/main" id="{5081F0EB-4052-4253-8B33-7CD95C260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19882" y="93383"/>
          <a:ext cx="850047" cy="752694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23</xdr:row>
      <xdr:rowOff>95250</xdr:rowOff>
    </xdr:from>
    <xdr:to>
      <xdr:col>8</xdr:col>
      <xdr:colOff>1481109</xdr:colOff>
      <xdr:row>23</xdr:row>
      <xdr:rowOff>931333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F6FBBB-3070-7E52-B2F3-726D0F2D9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96500" y="14594417"/>
          <a:ext cx="1100109" cy="836083"/>
        </a:xfrm>
        <a:prstGeom prst="rect">
          <a:avLst/>
        </a:prstGeom>
      </xdr:spPr>
    </xdr:pic>
    <xdr:clientData/>
  </xdr:twoCellAnchor>
  <xdr:twoCellAnchor editAs="oneCell">
    <xdr:from>
      <xdr:col>8</xdr:col>
      <xdr:colOff>370417</xdr:colOff>
      <xdr:row>25</xdr:row>
      <xdr:rowOff>158750</xdr:rowOff>
    </xdr:from>
    <xdr:to>
      <xdr:col>8</xdr:col>
      <xdr:colOff>1150773</xdr:colOff>
      <xdr:row>25</xdr:row>
      <xdr:rowOff>920816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C640EA-CD7B-A5CD-1830-73E5EF3B2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85917" y="14065250"/>
          <a:ext cx="780356" cy="762066"/>
        </a:xfrm>
        <a:prstGeom prst="rect">
          <a:avLst/>
        </a:prstGeom>
      </xdr:spPr>
    </xdr:pic>
    <xdr:clientData/>
  </xdr:twoCellAnchor>
  <xdr:twoCellAnchor editAs="oneCell">
    <xdr:from>
      <xdr:col>8</xdr:col>
      <xdr:colOff>518585</xdr:colOff>
      <xdr:row>27</xdr:row>
      <xdr:rowOff>158751</xdr:rowOff>
    </xdr:from>
    <xdr:to>
      <xdr:col>8</xdr:col>
      <xdr:colOff>1248835</xdr:colOff>
      <xdr:row>27</xdr:row>
      <xdr:rowOff>1071563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A9ED61A-EB69-F2C4-E747-72E50040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34085" y="15314084"/>
          <a:ext cx="730250" cy="912812"/>
        </a:xfrm>
        <a:prstGeom prst="rect">
          <a:avLst/>
        </a:prstGeom>
      </xdr:spPr>
    </xdr:pic>
    <xdr:clientData/>
  </xdr:twoCellAnchor>
  <xdr:twoCellAnchor editAs="oneCell">
    <xdr:from>
      <xdr:col>9</xdr:col>
      <xdr:colOff>697264</xdr:colOff>
      <xdr:row>10</xdr:row>
      <xdr:rowOff>110191</xdr:rowOff>
    </xdr:from>
    <xdr:to>
      <xdr:col>9</xdr:col>
      <xdr:colOff>1227676</xdr:colOff>
      <xdr:row>10</xdr:row>
      <xdr:rowOff>856524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B01738B-1296-4687-A766-75BD70E5D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60097" y="4089524"/>
          <a:ext cx="530412" cy="746333"/>
        </a:xfrm>
        <a:prstGeom prst="rect">
          <a:avLst/>
        </a:prstGeom>
      </xdr:spPr>
    </xdr:pic>
    <xdr:clientData/>
  </xdr:twoCellAnchor>
  <xdr:twoCellAnchor editAs="oneCell">
    <xdr:from>
      <xdr:col>9</xdr:col>
      <xdr:colOff>592676</xdr:colOff>
      <xdr:row>9</xdr:row>
      <xdr:rowOff>306916</xdr:rowOff>
    </xdr:from>
    <xdr:to>
      <xdr:col>9</xdr:col>
      <xdr:colOff>1229932</xdr:colOff>
      <xdr:row>10</xdr:row>
      <xdr:rowOff>72838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357E302-8D25-48A9-ACF6-AC9A14086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255509" y="3312583"/>
          <a:ext cx="637256" cy="739589"/>
        </a:xfrm>
        <a:prstGeom prst="rect">
          <a:avLst/>
        </a:prstGeom>
      </xdr:spPr>
    </xdr:pic>
    <xdr:clientData/>
  </xdr:twoCellAnchor>
  <xdr:twoCellAnchor editAs="oneCell">
    <xdr:from>
      <xdr:col>8</xdr:col>
      <xdr:colOff>338666</xdr:colOff>
      <xdr:row>13</xdr:row>
      <xdr:rowOff>148167</xdr:rowOff>
    </xdr:from>
    <xdr:to>
      <xdr:col>8</xdr:col>
      <xdr:colOff>1756833</xdr:colOff>
      <xdr:row>13</xdr:row>
      <xdr:rowOff>1327352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23FF0CA-4A0F-6274-A4BF-D53A2A578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054166" y="6963834"/>
          <a:ext cx="1418167" cy="1179185"/>
        </a:xfrm>
        <a:prstGeom prst="rect">
          <a:avLst/>
        </a:prstGeom>
      </xdr:spPr>
    </xdr:pic>
    <xdr:clientData/>
  </xdr:twoCellAnchor>
  <xdr:twoCellAnchor editAs="oneCell">
    <xdr:from>
      <xdr:col>8</xdr:col>
      <xdr:colOff>275167</xdr:colOff>
      <xdr:row>14</xdr:row>
      <xdr:rowOff>63500</xdr:rowOff>
    </xdr:from>
    <xdr:to>
      <xdr:col>8</xdr:col>
      <xdr:colOff>1695658</xdr:colOff>
      <xdr:row>14</xdr:row>
      <xdr:rowOff>1246227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30A698B-BD1C-CDAD-594A-AD346E7DA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990667" y="8212667"/>
          <a:ext cx="1420491" cy="1182727"/>
        </a:xfrm>
        <a:prstGeom prst="rect">
          <a:avLst/>
        </a:prstGeom>
      </xdr:spPr>
    </xdr:pic>
    <xdr:clientData/>
  </xdr:twoCellAnchor>
  <xdr:twoCellAnchor editAs="oneCell">
    <xdr:from>
      <xdr:col>8</xdr:col>
      <xdr:colOff>423333</xdr:colOff>
      <xdr:row>26</xdr:row>
      <xdr:rowOff>211667</xdr:rowOff>
    </xdr:from>
    <xdr:to>
      <xdr:col>8</xdr:col>
      <xdr:colOff>1459743</xdr:colOff>
      <xdr:row>26</xdr:row>
      <xdr:rowOff>876189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95E61A4-F824-53B5-4BAF-48C6CA440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138833" y="13567834"/>
          <a:ext cx="1036410" cy="664522"/>
        </a:xfrm>
        <a:prstGeom prst="rect">
          <a:avLst/>
        </a:prstGeom>
      </xdr:spPr>
    </xdr:pic>
    <xdr:clientData/>
  </xdr:twoCellAnchor>
  <xdr:twoCellAnchor editAs="oneCell">
    <xdr:from>
      <xdr:col>8</xdr:col>
      <xdr:colOff>730251</xdr:colOff>
      <xdr:row>24</xdr:row>
      <xdr:rowOff>169334</xdr:rowOff>
    </xdr:from>
    <xdr:to>
      <xdr:col>8</xdr:col>
      <xdr:colOff>1236832</xdr:colOff>
      <xdr:row>24</xdr:row>
      <xdr:rowOff>836084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AE05EF4-0686-3D8B-9A8B-F919F5197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445751" y="12223751"/>
          <a:ext cx="506581" cy="666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220757</xdr:colOff>
      <xdr:row>7</xdr:row>
      <xdr:rowOff>93382</xdr:rowOff>
    </xdr:from>
    <xdr:to>
      <xdr:col>8</xdr:col>
      <xdr:colOff>1820957</xdr:colOff>
      <xdr:row>14</xdr:row>
      <xdr:rowOff>11742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889A0E13-98FF-477C-8E44-2F6EECB1C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3257" y="50417132"/>
          <a:ext cx="1600200" cy="1466851"/>
        </a:xfrm>
        <a:prstGeom prst="rect">
          <a:avLst/>
        </a:prstGeom>
      </xdr:spPr>
    </xdr:pic>
    <xdr:clientData/>
  </xdr:twoCellAnchor>
  <xdr:twoCellAnchor editAs="oneCell">
    <xdr:from>
      <xdr:col>8</xdr:col>
      <xdr:colOff>130629</xdr:colOff>
      <xdr:row>14</xdr:row>
      <xdr:rowOff>35379</xdr:rowOff>
    </xdr:from>
    <xdr:to>
      <xdr:col>8</xdr:col>
      <xdr:colOff>1838341</xdr:colOff>
      <xdr:row>14</xdr:row>
      <xdr:rowOff>981529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881E3831-BEED-486E-8097-1213E768F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39629" y="7165522"/>
          <a:ext cx="1701362" cy="93980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15</xdr:row>
      <xdr:rowOff>88900</xdr:rowOff>
    </xdr:from>
    <xdr:to>
      <xdr:col>8</xdr:col>
      <xdr:colOff>1492250</xdr:colOff>
      <xdr:row>15</xdr:row>
      <xdr:rowOff>1238230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521AFA3-E374-46C4-B984-D4FECFFE9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53500" y="57569100"/>
          <a:ext cx="1117600" cy="1149330"/>
        </a:xfrm>
        <a:prstGeom prst="rect">
          <a:avLst/>
        </a:prstGeom>
      </xdr:spPr>
    </xdr:pic>
    <xdr:clientData/>
  </xdr:twoCellAnchor>
  <xdr:twoCellAnchor editAs="oneCell">
    <xdr:from>
      <xdr:col>8</xdr:col>
      <xdr:colOff>349250</xdr:colOff>
      <xdr:row>20</xdr:row>
      <xdr:rowOff>108857</xdr:rowOff>
    </xdr:from>
    <xdr:to>
      <xdr:col>8</xdr:col>
      <xdr:colOff>1240755</xdr:colOff>
      <xdr:row>20</xdr:row>
      <xdr:rowOff>1076779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46394F7-4AFB-45E3-9AD5-8C1C32971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65179" y="12246428"/>
          <a:ext cx="891505" cy="961572"/>
        </a:xfrm>
        <a:prstGeom prst="rect">
          <a:avLst/>
        </a:prstGeom>
      </xdr:spPr>
    </xdr:pic>
    <xdr:clientData/>
  </xdr:twoCellAnchor>
  <xdr:twoCellAnchor editAs="oneCell">
    <xdr:from>
      <xdr:col>8</xdr:col>
      <xdr:colOff>242207</xdr:colOff>
      <xdr:row>21</xdr:row>
      <xdr:rowOff>157846</xdr:rowOff>
    </xdr:from>
    <xdr:to>
      <xdr:col>8</xdr:col>
      <xdr:colOff>1712232</xdr:colOff>
      <xdr:row>22</xdr:row>
      <xdr:rowOff>675984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91E7DF18-4541-46BD-A3C8-8286FA769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58136" y="12086775"/>
          <a:ext cx="1470025" cy="1343638"/>
        </a:xfrm>
        <a:prstGeom prst="rect">
          <a:avLst/>
        </a:prstGeom>
      </xdr:spPr>
    </xdr:pic>
    <xdr:clientData/>
  </xdr:twoCellAnchor>
  <xdr:twoCellAnchor editAs="oneCell">
    <xdr:from>
      <xdr:col>8</xdr:col>
      <xdr:colOff>31750</xdr:colOff>
      <xdr:row>23</xdr:row>
      <xdr:rowOff>241300</xdr:rowOff>
    </xdr:from>
    <xdr:to>
      <xdr:col>8</xdr:col>
      <xdr:colOff>1835150</xdr:colOff>
      <xdr:row>24</xdr:row>
      <xdr:rowOff>485428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CBF15186-8F2A-4B80-89E6-553DCE372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04250" y="80060800"/>
          <a:ext cx="1809750" cy="1069627"/>
        </a:xfrm>
        <a:prstGeom prst="rect">
          <a:avLst/>
        </a:prstGeom>
      </xdr:spPr>
    </xdr:pic>
    <xdr:clientData/>
  </xdr:twoCellAnchor>
  <xdr:twoCellAnchor editAs="oneCell">
    <xdr:from>
      <xdr:col>8</xdr:col>
      <xdr:colOff>222250</xdr:colOff>
      <xdr:row>25</xdr:row>
      <xdr:rowOff>317500</xdr:rowOff>
    </xdr:from>
    <xdr:to>
      <xdr:col>8</xdr:col>
      <xdr:colOff>1704900</xdr:colOff>
      <xdr:row>26</xdr:row>
      <xdr:rowOff>368300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8943E012-AB43-4858-9DB8-0A02B80F3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794750" y="81788000"/>
          <a:ext cx="1482650" cy="876300"/>
        </a:xfrm>
        <a:prstGeom prst="rect">
          <a:avLst/>
        </a:prstGeom>
      </xdr:spPr>
    </xdr:pic>
    <xdr:clientData/>
  </xdr:twoCellAnchor>
  <xdr:twoCellAnchor editAs="oneCell">
    <xdr:from>
      <xdr:col>8</xdr:col>
      <xdr:colOff>317500</xdr:colOff>
      <xdr:row>27</xdr:row>
      <xdr:rowOff>146050</xdr:rowOff>
    </xdr:from>
    <xdr:to>
      <xdr:col>8</xdr:col>
      <xdr:colOff>1631949</xdr:colOff>
      <xdr:row>27</xdr:row>
      <xdr:rowOff>1269256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EB2DCF83-0586-4F65-A393-9BBB1C015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90000" y="83775550"/>
          <a:ext cx="1308099" cy="1116856"/>
        </a:xfrm>
        <a:prstGeom prst="rect">
          <a:avLst/>
        </a:prstGeom>
      </xdr:spPr>
    </xdr:pic>
    <xdr:clientData/>
  </xdr:twoCellAnchor>
  <xdr:twoCellAnchor editAs="oneCell">
    <xdr:from>
      <xdr:col>8</xdr:col>
      <xdr:colOff>457200</xdr:colOff>
      <xdr:row>28</xdr:row>
      <xdr:rowOff>63501</xdr:rowOff>
    </xdr:from>
    <xdr:to>
      <xdr:col>8</xdr:col>
      <xdr:colOff>1478628</xdr:colOff>
      <xdr:row>28</xdr:row>
      <xdr:rowOff>1244601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5A266D79-4C31-4F67-9E66-A202F8D1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029700" y="85026501"/>
          <a:ext cx="1015078" cy="118745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381000</xdr:colOff>
      <xdr:row>29</xdr:row>
      <xdr:rowOff>76200</xdr:rowOff>
    </xdr:from>
    <xdr:to>
      <xdr:col>8</xdr:col>
      <xdr:colOff>1475763</xdr:colOff>
      <xdr:row>29</xdr:row>
      <xdr:rowOff>1187450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DBD4679-FA52-4375-8176-C5ABF25C5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953500" y="86372700"/>
          <a:ext cx="1094763" cy="1111250"/>
        </a:xfrm>
        <a:prstGeom prst="rect">
          <a:avLst/>
        </a:prstGeom>
      </xdr:spPr>
    </xdr:pic>
    <xdr:clientData/>
  </xdr:twoCellAnchor>
  <xdr:twoCellAnchor editAs="oneCell">
    <xdr:from>
      <xdr:col>8</xdr:col>
      <xdr:colOff>348289</xdr:colOff>
      <xdr:row>30</xdr:row>
      <xdr:rowOff>72142</xdr:rowOff>
    </xdr:from>
    <xdr:to>
      <xdr:col>8</xdr:col>
      <xdr:colOff>1237288</xdr:colOff>
      <xdr:row>31</xdr:row>
      <xdr:rowOff>734656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99EE280-3C90-4798-AA14-DF0BA768F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864218" y="22269928"/>
          <a:ext cx="888999" cy="1481665"/>
        </a:xfrm>
        <a:prstGeom prst="rect">
          <a:avLst/>
        </a:prstGeom>
      </xdr:spPr>
    </xdr:pic>
    <xdr:clientData/>
  </xdr:twoCellAnchor>
  <xdr:twoCellAnchor editAs="oneCell">
    <xdr:from>
      <xdr:col>8</xdr:col>
      <xdr:colOff>273050</xdr:colOff>
      <xdr:row>32</xdr:row>
      <xdr:rowOff>139700</xdr:rowOff>
    </xdr:from>
    <xdr:to>
      <xdr:col>8</xdr:col>
      <xdr:colOff>1590510</xdr:colOff>
      <xdr:row>32</xdr:row>
      <xdr:rowOff>1155574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374A839A-FCE6-4AFF-A705-CBFA5D3D8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845550" y="101180900"/>
          <a:ext cx="1323810" cy="1009524"/>
        </a:xfrm>
        <a:prstGeom prst="rect">
          <a:avLst/>
        </a:prstGeom>
      </xdr:spPr>
    </xdr:pic>
    <xdr:clientData/>
  </xdr:twoCellAnchor>
  <xdr:twoCellAnchor editAs="oneCell">
    <xdr:from>
      <xdr:col>8</xdr:col>
      <xdr:colOff>676626</xdr:colOff>
      <xdr:row>33</xdr:row>
      <xdr:rowOff>38099</xdr:rowOff>
    </xdr:from>
    <xdr:to>
      <xdr:col>8</xdr:col>
      <xdr:colOff>1238250</xdr:colOff>
      <xdr:row>33</xdr:row>
      <xdr:rowOff>1295400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AC3AE4CD-0C00-4827-9908-FD8A77F00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flipH="1">
          <a:off x="9249126" y="102412799"/>
          <a:ext cx="561624" cy="1257301"/>
        </a:xfrm>
        <a:prstGeom prst="rect">
          <a:avLst/>
        </a:prstGeom>
      </xdr:spPr>
    </xdr:pic>
    <xdr:clientData/>
  </xdr:twoCellAnchor>
  <xdr:twoCellAnchor editAs="oneCell">
    <xdr:from>
      <xdr:col>8</xdr:col>
      <xdr:colOff>657785</xdr:colOff>
      <xdr:row>34</xdr:row>
      <xdr:rowOff>57150</xdr:rowOff>
    </xdr:from>
    <xdr:to>
      <xdr:col>8</xdr:col>
      <xdr:colOff>1178936</xdr:colOff>
      <xdr:row>34</xdr:row>
      <xdr:rowOff>1263650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199342D1-6C89-4212-80BE-EE0F52C0D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230285" y="103765350"/>
          <a:ext cx="521151" cy="1206500"/>
        </a:xfrm>
        <a:prstGeom prst="rect">
          <a:avLst/>
        </a:prstGeom>
      </xdr:spPr>
    </xdr:pic>
    <xdr:clientData/>
  </xdr:twoCellAnchor>
  <xdr:twoCellAnchor editAs="oneCell">
    <xdr:from>
      <xdr:col>8</xdr:col>
      <xdr:colOff>660400</xdr:colOff>
      <xdr:row>35</xdr:row>
      <xdr:rowOff>44451</xdr:rowOff>
    </xdr:from>
    <xdr:to>
      <xdr:col>8</xdr:col>
      <xdr:colOff>1246572</xdr:colOff>
      <xdr:row>35</xdr:row>
      <xdr:rowOff>1187451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9D9EFDFC-0353-4B24-B255-EF01E2573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232900" y="105086151"/>
          <a:ext cx="592522" cy="1149350"/>
        </a:xfrm>
        <a:prstGeom prst="rect">
          <a:avLst/>
        </a:prstGeom>
      </xdr:spPr>
    </xdr:pic>
    <xdr:clientData/>
  </xdr:twoCellAnchor>
  <xdr:twoCellAnchor editAs="oneCell">
    <xdr:from>
      <xdr:col>8</xdr:col>
      <xdr:colOff>209551</xdr:colOff>
      <xdr:row>37</xdr:row>
      <xdr:rowOff>12701</xdr:rowOff>
    </xdr:from>
    <xdr:to>
      <xdr:col>8</xdr:col>
      <xdr:colOff>1855671</xdr:colOff>
      <xdr:row>38</xdr:row>
      <xdr:rowOff>6351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C584A67D-3F45-4286-BBFA-A106E9E21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782051" y="106387901"/>
          <a:ext cx="1646120" cy="1327149"/>
        </a:xfrm>
        <a:prstGeom prst="rect">
          <a:avLst/>
        </a:prstGeom>
      </xdr:spPr>
    </xdr:pic>
    <xdr:clientData/>
  </xdr:twoCellAnchor>
  <xdr:twoCellAnchor editAs="oneCell">
    <xdr:from>
      <xdr:col>8</xdr:col>
      <xdr:colOff>431800</xdr:colOff>
      <xdr:row>38</xdr:row>
      <xdr:rowOff>19051</xdr:rowOff>
    </xdr:from>
    <xdr:to>
      <xdr:col>8</xdr:col>
      <xdr:colOff>1478983</xdr:colOff>
      <xdr:row>38</xdr:row>
      <xdr:rowOff>1320801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E210E981-FD09-4DA9-A889-29B4D084B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004300" y="107727751"/>
          <a:ext cx="1040833" cy="1301750"/>
        </a:xfrm>
        <a:prstGeom prst="rect">
          <a:avLst/>
        </a:prstGeom>
      </xdr:spPr>
    </xdr:pic>
    <xdr:clientData/>
  </xdr:twoCellAnchor>
  <xdr:twoCellAnchor editAs="oneCell">
    <xdr:from>
      <xdr:col>9</xdr:col>
      <xdr:colOff>70117</xdr:colOff>
      <xdr:row>38</xdr:row>
      <xdr:rowOff>284736</xdr:rowOff>
    </xdr:from>
    <xdr:to>
      <xdr:col>9</xdr:col>
      <xdr:colOff>923650</xdr:colOff>
      <xdr:row>38</xdr:row>
      <xdr:rowOff>1026939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79B32964-6498-4939-84EB-5B2791DDC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225831" y="33930665"/>
          <a:ext cx="853533" cy="742203"/>
        </a:xfrm>
        <a:prstGeom prst="rect">
          <a:avLst/>
        </a:prstGeom>
      </xdr:spPr>
    </xdr:pic>
    <xdr:clientData/>
  </xdr:twoCellAnchor>
  <xdr:twoCellAnchor editAs="oneCell">
    <xdr:from>
      <xdr:col>9</xdr:col>
      <xdr:colOff>97224</xdr:colOff>
      <xdr:row>37</xdr:row>
      <xdr:rowOff>314565</xdr:rowOff>
    </xdr:from>
    <xdr:to>
      <xdr:col>9</xdr:col>
      <xdr:colOff>973414</xdr:colOff>
      <xdr:row>37</xdr:row>
      <xdr:rowOff>1076470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A96FA733-B6A6-4D42-9D11-7FC02B6AC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252938" y="32626994"/>
          <a:ext cx="876190" cy="761905"/>
        </a:xfrm>
        <a:prstGeom prst="rect">
          <a:avLst/>
        </a:prstGeom>
      </xdr:spPr>
    </xdr:pic>
    <xdr:clientData/>
  </xdr:twoCellAnchor>
  <xdr:twoCellAnchor editAs="oneCell">
    <xdr:from>
      <xdr:col>8</xdr:col>
      <xdr:colOff>410882</xdr:colOff>
      <xdr:row>129</xdr:row>
      <xdr:rowOff>93383</xdr:rowOff>
    </xdr:from>
    <xdr:to>
      <xdr:col>8</xdr:col>
      <xdr:colOff>1267279</xdr:colOff>
      <xdr:row>133</xdr:row>
      <xdr:rowOff>88312</xdr:rowOff>
    </xdr:to>
    <xdr:pic>
      <xdr:nvPicPr>
        <xdr:cNvPr id="77" name="Picture 76" descr="A gold pot on a white background&#10;&#10;Description automatically generated">
          <a:extLst>
            <a:ext uri="{FF2B5EF4-FFF2-40B4-BE49-F238E27FC236}">
              <a16:creationId xmlns:a16="http://schemas.microsoft.com/office/drawing/2014/main" id="{B30B3900-213E-4654-A25C-6D77CBE4A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983382" y="138999633"/>
          <a:ext cx="850047" cy="769628"/>
        </a:xfrm>
        <a:prstGeom prst="rect">
          <a:avLst/>
        </a:prstGeom>
      </xdr:spPr>
    </xdr:pic>
    <xdr:clientData/>
  </xdr:twoCellAnchor>
  <xdr:twoCellAnchor editAs="oneCell">
    <xdr:from>
      <xdr:col>8</xdr:col>
      <xdr:colOff>235857</xdr:colOff>
      <xdr:row>40</xdr:row>
      <xdr:rowOff>27214</xdr:rowOff>
    </xdr:from>
    <xdr:to>
      <xdr:col>8</xdr:col>
      <xdr:colOff>1449066</xdr:colOff>
      <xdr:row>40</xdr:row>
      <xdr:rowOff>1124589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E13D49DA-36CD-B832-01FB-9077AC227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744857" y="62166500"/>
          <a:ext cx="1213209" cy="1097375"/>
        </a:xfrm>
        <a:prstGeom prst="rect">
          <a:avLst/>
        </a:prstGeom>
      </xdr:spPr>
    </xdr:pic>
    <xdr:clientData/>
  </xdr:twoCellAnchor>
  <xdr:twoCellAnchor editAs="oneCell">
    <xdr:from>
      <xdr:col>8</xdr:col>
      <xdr:colOff>335643</xdr:colOff>
      <xdr:row>16</xdr:row>
      <xdr:rowOff>90715</xdr:rowOff>
    </xdr:from>
    <xdr:to>
      <xdr:col>8</xdr:col>
      <xdr:colOff>1493983</xdr:colOff>
      <xdr:row>16</xdr:row>
      <xdr:rowOff>1212476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BD14A2-E67D-0F47-943F-620F8341A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851572" y="6894286"/>
          <a:ext cx="1158340" cy="1121761"/>
        </a:xfrm>
        <a:prstGeom prst="rect">
          <a:avLst/>
        </a:prstGeom>
      </xdr:spPr>
    </xdr:pic>
    <xdr:clientData/>
  </xdr:twoCellAnchor>
  <xdr:twoCellAnchor editAs="oneCell">
    <xdr:from>
      <xdr:col>8</xdr:col>
      <xdr:colOff>508000</xdr:colOff>
      <xdr:row>19</xdr:row>
      <xdr:rowOff>90714</xdr:rowOff>
    </xdr:from>
    <xdr:to>
      <xdr:col>8</xdr:col>
      <xdr:colOff>1507831</xdr:colOff>
      <xdr:row>19</xdr:row>
      <xdr:rowOff>1188089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0B7189-5532-5C78-21E2-7FB2B7812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023929" y="8227785"/>
          <a:ext cx="999831" cy="1097375"/>
        </a:xfrm>
        <a:prstGeom prst="rect">
          <a:avLst/>
        </a:prstGeom>
      </xdr:spPr>
    </xdr:pic>
    <xdr:clientData/>
  </xdr:twoCellAnchor>
  <xdr:twoCellAnchor editAs="oneCell">
    <xdr:from>
      <xdr:col>8</xdr:col>
      <xdr:colOff>390071</xdr:colOff>
      <xdr:row>18</xdr:row>
      <xdr:rowOff>45357</xdr:rowOff>
    </xdr:from>
    <xdr:to>
      <xdr:col>8</xdr:col>
      <xdr:colOff>1359166</xdr:colOff>
      <xdr:row>18</xdr:row>
      <xdr:rowOff>1069574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B5CCE92-4867-7355-0D0F-6D7E8610A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906000" y="8182428"/>
          <a:ext cx="975445" cy="1024217"/>
        </a:xfrm>
        <a:prstGeom prst="rect">
          <a:avLst/>
        </a:prstGeom>
      </xdr:spPr>
    </xdr:pic>
    <xdr:clientData/>
  </xdr:twoCellAnchor>
  <xdr:twoCellAnchor editAs="oneCell">
    <xdr:from>
      <xdr:col>8</xdr:col>
      <xdr:colOff>553356</xdr:colOff>
      <xdr:row>36</xdr:row>
      <xdr:rowOff>136072</xdr:rowOff>
    </xdr:from>
    <xdr:to>
      <xdr:col>8</xdr:col>
      <xdr:colOff>1324785</xdr:colOff>
      <xdr:row>36</xdr:row>
      <xdr:rowOff>1231310</xdr:rowOff>
    </xdr:to>
    <xdr:pic>
      <xdr:nvPicPr>
        <xdr:cNvPr id="6" name="Picture 5" descr="A close up of a glass&#10;&#10;Description automatically generated">
          <a:extLst>
            <a:ext uri="{FF2B5EF4-FFF2-40B4-BE49-F238E27FC236}">
              <a16:creationId xmlns:a16="http://schemas.microsoft.com/office/drawing/2014/main" id="{1EA79AF0-0E04-4F53-AA1D-44EDC0C6D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0069285" y="29373286"/>
          <a:ext cx="771429" cy="1095238"/>
        </a:xfrm>
        <a:prstGeom prst="rect">
          <a:avLst/>
        </a:prstGeom>
      </xdr:spPr>
    </xdr:pic>
    <xdr:clientData/>
  </xdr:twoCellAnchor>
  <xdr:twoCellAnchor editAs="oneCell">
    <xdr:from>
      <xdr:col>8</xdr:col>
      <xdr:colOff>299357</xdr:colOff>
      <xdr:row>17</xdr:row>
      <xdr:rowOff>27214</xdr:rowOff>
    </xdr:from>
    <xdr:to>
      <xdr:col>8</xdr:col>
      <xdr:colOff>1507026</xdr:colOff>
      <xdr:row>17</xdr:row>
      <xdr:rowOff>1284513</xdr:rowOff>
    </xdr:to>
    <xdr:pic>
      <xdr:nvPicPr>
        <xdr:cNvPr id="7" name="Picture 6" descr="A white plate with a textured edge&#10;&#10;Description automatically generated">
          <a:extLst>
            <a:ext uri="{FF2B5EF4-FFF2-40B4-BE49-F238E27FC236}">
              <a16:creationId xmlns:a16="http://schemas.microsoft.com/office/drawing/2014/main" id="{00F96C78-F961-490D-9537-79F987465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815286" y="8164285"/>
          <a:ext cx="1207669" cy="1257299"/>
        </a:xfrm>
        <a:prstGeom prst="rect">
          <a:avLst/>
        </a:prstGeom>
      </xdr:spPr>
    </xdr:pic>
    <xdr:clientData/>
  </xdr:twoCellAnchor>
  <xdr:twoCellAnchor editAs="oneCell">
    <xdr:from>
      <xdr:col>8</xdr:col>
      <xdr:colOff>390072</xdr:colOff>
      <xdr:row>39</xdr:row>
      <xdr:rowOff>154214</xdr:rowOff>
    </xdr:from>
    <xdr:to>
      <xdr:col>8</xdr:col>
      <xdr:colOff>1171162</xdr:colOff>
      <xdr:row>39</xdr:row>
      <xdr:rowOff>1208368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0F3D558-932D-991E-24BA-659FA9D32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906001" y="33636857"/>
          <a:ext cx="781090" cy="10541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76200</xdr:rowOff>
    </xdr:from>
    <xdr:to>
      <xdr:col>3</xdr:col>
      <xdr:colOff>501770</xdr:colOff>
      <xdr:row>11</xdr:row>
      <xdr:rowOff>76285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3319A0-FC38-9CA7-FE2C-2C7F5F073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4500"/>
          <a:ext cx="2330570" cy="1657435"/>
        </a:xfrm>
        <a:prstGeom prst="rect">
          <a:avLst/>
        </a:prstGeom>
      </xdr:spPr>
    </xdr:pic>
    <xdr:clientData/>
  </xdr:twoCellAnchor>
  <xdr:twoCellAnchor editAs="oneCell">
    <xdr:from>
      <xdr:col>0</xdr:col>
      <xdr:colOff>246945</xdr:colOff>
      <xdr:row>13</xdr:row>
      <xdr:rowOff>115712</xdr:rowOff>
    </xdr:from>
    <xdr:to>
      <xdr:col>4</xdr:col>
      <xdr:colOff>173688</xdr:colOff>
      <xdr:row>23</xdr:row>
      <xdr:rowOff>90406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BA2C05-4A01-2928-C1A7-C17F89E13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945" y="2500490"/>
          <a:ext cx="2353854" cy="1809138"/>
        </a:xfrm>
        <a:prstGeom prst="rect">
          <a:avLst/>
        </a:prstGeom>
      </xdr:spPr>
    </xdr:pic>
    <xdr:clientData/>
  </xdr:twoCellAnchor>
  <xdr:twoCellAnchor editAs="oneCell">
    <xdr:from>
      <xdr:col>5</xdr:col>
      <xdr:colOff>336550</xdr:colOff>
      <xdr:row>2</xdr:row>
      <xdr:rowOff>69850</xdr:rowOff>
    </xdr:from>
    <xdr:to>
      <xdr:col>8</xdr:col>
      <xdr:colOff>412750</xdr:colOff>
      <xdr:row>12</xdr:row>
      <xdr:rowOff>66703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BCCE04-DD87-F2CB-4902-669FB7779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84550" y="438150"/>
          <a:ext cx="1905000" cy="1838353"/>
        </a:xfrm>
        <a:prstGeom prst="rect">
          <a:avLst/>
        </a:prstGeom>
      </xdr:spPr>
    </xdr:pic>
    <xdr:clientData/>
  </xdr:twoCellAnchor>
  <xdr:twoCellAnchor editAs="oneCell">
    <xdr:from>
      <xdr:col>5</xdr:col>
      <xdr:colOff>515056</xdr:colOff>
      <xdr:row>16</xdr:row>
      <xdr:rowOff>0</xdr:rowOff>
    </xdr:from>
    <xdr:to>
      <xdr:col>8</xdr:col>
      <xdr:colOff>400844</xdr:colOff>
      <xdr:row>25</xdr:row>
      <xdr:rowOff>100984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03E95F3-FDF2-C846-8A42-58201501D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48945" y="2935111"/>
          <a:ext cx="1706121" cy="1751984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552450</xdr:colOff>
      <xdr:row>2</xdr:row>
      <xdr:rowOff>171450</xdr:rowOff>
    </xdr:from>
    <xdr:to>
      <xdr:col>13</xdr:col>
      <xdr:colOff>387436</xdr:colOff>
      <xdr:row>12</xdr:row>
      <xdr:rowOff>146143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62586DA-5DE5-418A-725D-4511C7EB2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48450" y="539750"/>
          <a:ext cx="1663786" cy="1816193"/>
        </a:xfrm>
        <a:prstGeom prst="rect">
          <a:avLst/>
        </a:prstGeom>
      </xdr:spPr>
    </xdr:pic>
    <xdr:clientData/>
  </xdr:twoCellAnchor>
  <xdr:twoCellAnchor editAs="oneCell">
    <xdr:from>
      <xdr:col>11</xdr:col>
      <xdr:colOff>33866</xdr:colOff>
      <xdr:row>15</xdr:row>
      <xdr:rowOff>169333</xdr:rowOff>
    </xdr:from>
    <xdr:to>
      <xdr:col>13</xdr:col>
      <xdr:colOff>491152</xdr:colOff>
      <xdr:row>22</xdr:row>
      <xdr:rowOff>24047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12509FF-C26E-1B3C-F2A9-EA316611D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08422" y="2921000"/>
          <a:ext cx="1670841" cy="1138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2659D-DFE2-454B-A169-90DE2D36E3E6}">
  <dimension ref="B3:C21"/>
  <sheetViews>
    <sheetView tabSelected="1" workbookViewId="0">
      <selection activeCell="B3" sqref="B3:C14"/>
    </sheetView>
  </sheetViews>
  <sheetFormatPr defaultRowHeight="14.5" x14ac:dyDescent="0.35"/>
  <cols>
    <col min="2" max="2" width="31.453125" customWidth="1"/>
    <col min="3" max="3" width="21.1796875" style="1" customWidth="1"/>
    <col min="5" max="5" width="24.7265625" customWidth="1"/>
    <col min="7" max="7" width="39.81640625" customWidth="1"/>
  </cols>
  <sheetData>
    <row r="3" spans="2:3" ht="19.5" customHeight="1" x14ac:dyDescent="0.35">
      <c r="B3" s="110" t="s">
        <v>678</v>
      </c>
      <c r="C3" s="111"/>
    </row>
    <row r="4" spans="2:3" x14ac:dyDescent="0.35">
      <c r="B4" s="25"/>
      <c r="C4" s="26"/>
    </row>
    <row r="5" spans="2:3" x14ac:dyDescent="0.35">
      <c r="B5" s="98" t="s">
        <v>0</v>
      </c>
      <c r="C5" s="99" t="s">
        <v>689</v>
      </c>
    </row>
    <row r="6" spans="2:3" x14ac:dyDescent="0.35">
      <c r="B6" s="26"/>
      <c r="C6" s="27"/>
    </row>
    <row r="7" spans="2:3" x14ac:dyDescent="0.35">
      <c r="B7" s="26" t="s">
        <v>679</v>
      </c>
      <c r="C7" s="22">
        <f>SUM('Cafe &amp; Barista Bar'!D70)</f>
        <v>9894.15</v>
      </c>
    </row>
    <row r="8" spans="2:3" x14ac:dyDescent="0.35">
      <c r="B8" s="95"/>
      <c r="C8" s="22"/>
    </row>
    <row r="9" spans="2:3" x14ac:dyDescent="0.35">
      <c r="B9" s="26" t="s">
        <v>680</v>
      </c>
      <c r="C9" s="23">
        <f>SUM('Kitchen BOH'!G138)</f>
        <v>21063.829999999998</v>
      </c>
    </row>
    <row r="10" spans="2:3" x14ac:dyDescent="0.35">
      <c r="B10" s="5"/>
      <c r="C10" s="22"/>
    </row>
    <row r="11" spans="2:3" x14ac:dyDescent="0.35">
      <c r="B11" s="5"/>
      <c r="C11" s="22"/>
    </row>
    <row r="12" spans="2:3" x14ac:dyDescent="0.35">
      <c r="B12" s="82" t="s">
        <v>1</v>
      </c>
      <c r="C12" s="22">
        <f>SUM(C7+C9)</f>
        <v>30957.979999999996</v>
      </c>
    </row>
    <row r="13" spans="2:3" x14ac:dyDescent="0.35">
      <c r="B13" s="20" t="s">
        <v>2</v>
      </c>
      <c r="C13" s="23">
        <f>SUM(C12/100*5)</f>
        <v>1547.8989999999999</v>
      </c>
    </row>
    <row r="14" spans="2:3" x14ac:dyDescent="0.35">
      <c r="B14" s="21" t="s">
        <v>3</v>
      </c>
      <c r="C14" s="24">
        <f>SUM(C12+C13)</f>
        <v>32505.878999999997</v>
      </c>
    </row>
    <row r="17" spans="3:3" x14ac:dyDescent="0.35">
      <c r="C17"/>
    </row>
    <row r="18" spans="3:3" x14ac:dyDescent="0.35">
      <c r="C18"/>
    </row>
    <row r="19" spans="3:3" x14ac:dyDescent="0.35">
      <c r="C19"/>
    </row>
    <row r="20" spans="3:3" x14ac:dyDescent="0.35">
      <c r="C20"/>
    </row>
    <row r="21" spans="3:3" x14ac:dyDescent="0.35">
      <c r="C21"/>
    </row>
  </sheetData>
  <mergeCells count="1"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06"/>
  <sheetViews>
    <sheetView topLeftCell="A63" zoomScale="90" zoomScaleNormal="90" workbookViewId="0">
      <selection activeCell="D71" sqref="D71"/>
    </sheetView>
  </sheetViews>
  <sheetFormatPr defaultRowHeight="14.5" x14ac:dyDescent="0.35"/>
  <cols>
    <col min="1" max="1" width="38.453125" customWidth="1"/>
    <col min="2" max="2" width="10.54296875" style="12" customWidth="1"/>
    <col min="3" max="3" width="15" style="1" customWidth="1"/>
    <col min="4" max="4" width="16.453125" style="1" customWidth="1"/>
    <col min="5" max="5" width="26.1796875" customWidth="1"/>
    <col min="6" max="6" width="17.453125" style="12" customWidth="1"/>
    <col min="7" max="8" width="21.453125" style="12" customWidth="1"/>
  </cols>
  <sheetData>
    <row r="2" spans="1:8" ht="15.5" x14ac:dyDescent="0.35">
      <c r="A2" s="9"/>
    </row>
    <row r="3" spans="1:8" ht="15.5" x14ac:dyDescent="0.35">
      <c r="A3" s="9"/>
    </row>
    <row r="10" spans="1:8" x14ac:dyDescent="0.35">
      <c r="D10" s="57"/>
    </row>
    <row r="12" spans="1:8" x14ac:dyDescent="0.35">
      <c r="A12" s="31" t="s">
        <v>5</v>
      </c>
      <c r="B12" s="31" t="s">
        <v>6</v>
      </c>
      <c r="C12" s="32" t="s">
        <v>686</v>
      </c>
      <c r="D12" s="31" t="s">
        <v>687</v>
      </c>
      <c r="E12" s="31" t="s">
        <v>9</v>
      </c>
      <c r="F12" s="31" t="s">
        <v>10</v>
      </c>
      <c r="G12" s="31" t="s">
        <v>11</v>
      </c>
      <c r="H12" s="31" t="s">
        <v>683</v>
      </c>
    </row>
    <row r="13" spans="1:8" ht="33.65" customHeight="1" x14ac:dyDescent="0.35">
      <c r="A13" s="68"/>
      <c r="B13" s="68"/>
      <c r="C13" s="68"/>
      <c r="D13" s="68"/>
      <c r="E13" s="68"/>
      <c r="F13" s="68"/>
      <c r="G13" s="68"/>
      <c r="H13" s="68"/>
    </row>
    <row r="14" spans="1:8" ht="105" customHeight="1" x14ac:dyDescent="0.35">
      <c r="A14" s="2" t="s">
        <v>19</v>
      </c>
      <c r="B14" s="3">
        <v>4</v>
      </c>
      <c r="C14" s="4">
        <v>7.69</v>
      </c>
      <c r="D14" s="4">
        <f>C14*B14</f>
        <v>30.76</v>
      </c>
      <c r="E14" s="6"/>
      <c r="F14" s="10" t="s">
        <v>20</v>
      </c>
      <c r="G14" s="10" t="s">
        <v>684</v>
      </c>
      <c r="H14" s="107"/>
    </row>
    <row r="15" spans="1:8" ht="105" customHeight="1" x14ac:dyDescent="0.35">
      <c r="A15" s="2" t="s">
        <v>22</v>
      </c>
      <c r="B15" s="3">
        <v>4</v>
      </c>
      <c r="C15" s="4">
        <v>4.49</v>
      </c>
      <c r="D15" s="4">
        <f t="shared" ref="D15:D32" si="0">C15*B15</f>
        <v>17.96</v>
      </c>
      <c r="E15" s="6"/>
      <c r="F15" s="10" t="s">
        <v>20</v>
      </c>
      <c r="G15" s="10" t="s">
        <v>23</v>
      </c>
      <c r="H15" s="107"/>
    </row>
    <row r="16" spans="1:8" ht="105" customHeight="1" x14ac:dyDescent="0.35">
      <c r="A16" s="2" t="s">
        <v>36</v>
      </c>
      <c r="B16" s="3">
        <v>9</v>
      </c>
      <c r="C16" s="4">
        <v>5.78</v>
      </c>
      <c r="D16" s="4">
        <f t="shared" si="0"/>
        <v>52.02</v>
      </c>
      <c r="E16" s="6"/>
      <c r="F16" s="10" t="s">
        <v>37</v>
      </c>
      <c r="G16" s="10" t="s">
        <v>38</v>
      </c>
      <c r="H16" s="107"/>
    </row>
    <row r="17" spans="1:8" ht="105" customHeight="1" x14ac:dyDescent="0.35">
      <c r="A17" s="2" t="s">
        <v>41</v>
      </c>
      <c r="B17" s="3">
        <v>10</v>
      </c>
      <c r="C17" s="4">
        <v>8.18</v>
      </c>
      <c r="D17" s="4">
        <f t="shared" si="0"/>
        <v>81.8</v>
      </c>
      <c r="E17" s="6"/>
      <c r="F17" s="10" t="s">
        <v>39</v>
      </c>
      <c r="G17" s="10" t="s">
        <v>42</v>
      </c>
      <c r="H17" s="107"/>
    </row>
    <row r="18" spans="1:8" ht="105" customHeight="1" x14ac:dyDescent="0.35">
      <c r="A18" s="2" t="s">
        <v>43</v>
      </c>
      <c r="B18" s="3">
        <f>4*3</f>
        <v>12</v>
      </c>
      <c r="C18" s="4">
        <v>3.85</v>
      </c>
      <c r="D18" s="4">
        <f t="shared" si="0"/>
        <v>46.2</v>
      </c>
      <c r="E18" s="6"/>
      <c r="F18" s="10" t="s">
        <v>20</v>
      </c>
      <c r="G18" s="10" t="s">
        <v>44</v>
      </c>
      <c r="H18" s="107"/>
    </row>
    <row r="19" spans="1:8" ht="105" customHeight="1" x14ac:dyDescent="0.35">
      <c r="A19" s="2" t="s">
        <v>50</v>
      </c>
      <c r="B19" s="3">
        <v>1</v>
      </c>
      <c r="C19" s="4">
        <v>21.79</v>
      </c>
      <c r="D19" s="4">
        <f t="shared" si="0"/>
        <v>21.79</v>
      </c>
      <c r="E19" s="6"/>
      <c r="F19" s="10" t="s">
        <v>16</v>
      </c>
      <c r="G19" s="10" t="s">
        <v>51</v>
      </c>
      <c r="H19" s="107"/>
    </row>
    <row r="20" spans="1:8" ht="105" customHeight="1" x14ac:dyDescent="0.35">
      <c r="A20" s="2" t="s">
        <v>53</v>
      </c>
      <c r="B20" s="3">
        <v>1</v>
      </c>
      <c r="C20" s="4">
        <v>21.79</v>
      </c>
      <c r="D20" s="4">
        <f t="shared" si="0"/>
        <v>21.79</v>
      </c>
      <c r="E20" s="6"/>
      <c r="F20" s="10" t="s">
        <v>16</v>
      </c>
      <c r="G20" s="10" t="s">
        <v>51</v>
      </c>
      <c r="H20" s="107"/>
    </row>
    <row r="21" spans="1:8" ht="15" customHeight="1" x14ac:dyDescent="0.35">
      <c r="A21" s="2" t="s">
        <v>55</v>
      </c>
      <c r="B21" s="3">
        <v>10</v>
      </c>
      <c r="C21" s="4">
        <v>5.14</v>
      </c>
      <c r="D21" s="4">
        <f t="shared" si="0"/>
        <v>51.4</v>
      </c>
      <c r="E21" s="115"/>
      <c r="F21" s="114" t="s">
        <v>56</v>
      </c>
      <c r="G21" s="10" t="s">
        <v>57</v>
      </c>
      <c r="H21" s="107"/>
    </row>
    <row r="22" spans="1:8" ht="15" customHeight="1" x14ac:dyDescent="0.35">
      <c r="A22" s="2" t="s">
        <v>59</v>
      </c>
      <c r="B22" s="3">
        <v>10</v>
      </c>
      <c r="C22" s="4">
        <v>4.7699999999999996</v>
      </c>
      <c r="D22" s="4">
        <f t="shared" si="0"/>
        <v>47.699999999999996</v>
      </c>
      <c r="E22" s="115"/>
      <c r="F22" s="114"/>
      <c r="G22" s="10" t="s">
        <v>57</v>
      </c>
      <c r="H22" s="107"/>
    </row>
    <row r="23" spans="1:8" ht="15" customHeight="1" x14ac:dyDescent="0.35">
      <c r="A23" s="2" t="s">
        <v>61</v>
      </c>
      <c r="B23" s="3">
        <v>2</v>
      </c>
      <c r="C23" s="4">
        <v>4.5999999999999996</v>
      </c>
      <c r="D23" s="4">
        <f t="shared" si="0"/>
        <v>9.1999999999999993</v>
      </c>
      <c r="E23" s="115"/>
      <c r="F23" s="114"/>
      <c r="G23" s="10" t="s">
        <v>57</v>
      </c>
      <c r="H23" s="107"/>
    </row>
    <row r="24" spans="1:8" ht="15" customHeight="1" x14ac:dyDescent="0.35">
      <c r="A24" s="2" t="s">
        <v>63</v>
      </c>
      <c r="B24" s="3">
        <v>2</v>
      </c>
      <c r="C24" s="4">
        <v>3.78</v>
      </c>
      <c r="D24" s="4">
        <f t="shared" si="0"/>
        <v>7.56</v>
      </c>
      <c r="E24" s="115"/>
      <c r="F24" s="114"/>
      <c r="G24" s="10" t="s">
        <v>57</v>
      </c>
      <c r="H24" s="107"/>
    </row>
    <row r="25" spans="1:8" ht="15" customHeight="1" x14ac:dyDescent="0.35">
      <c r="A25" s="2" t="s">
        <v>65</v>
      </c>
      <c r="B25" s="3">
        <v>10</v>
      </c>
      <c r="C25" s="4">
        <v>3.34</v>
      </c>
      <c r="D25" s="4">
        <f t="shared" si="0"/>
        <v>33.4</v>
      </c>
      <c r="E25" s="115"/>
      <c r="F25" s="114"/>
      <c r="G25" s="10" t="s">
        <v>57</v>
      </c>
      <c r="H25" s="107"/>
    </row>
    <row r="26" spans="1:8" ht="15" customHeight="1" x14ac:dyDescent="0.35">
      <c r="A26" s="2" t="s">
        <v>67</v>
      </c>
      <c r="B26" s="3">
        <v>0</v>
      </c>
      <c r="C26" s="4">
        <v>4.7699999999999996</v>
      </c>
      <c r="D26" s="4">
        <f t="shared" si="0"/>
        <v>0</v>
      </c>
      <c r="E26" s="115"/>
      <c r="F26" s="114"/>
      <c r="G26" s="10" t="s">
        <v>57</v>
      </c>
      <c r="H26" s="107"/>
    </row>
    <row r="27" spans="1:8" ht="15" customHeight="1" x14ac:dyDescent="0.35">
      <c r="A27" s="2" t="s">
        <v>69</v>
      </c>
      <c r="B27" s="3">
        <v>10</v>
      </c>
      <c r="C27" s="4">
        <v>2.34</v>
      </c>
      <c r="D27" s="4">
        <f t="shared" si="0"/>
        <v>23.4</v>
      </c>
      <c r="E27" s="115"/>
      <c r="F27" s="114"/>
      <c r="G27" s="10" t="s">
        <v>57</v>
      </c>
      <c r="H27" s="107"/>
    </row>
    <row r="28" spans="1:8" ht="15" customHeight="1" x14ac:dyDescent="0.35">
      <c r="A28" s="2" t="s">
        <v>71</v>
      </c>
      <c r="B28" s="3">
        <v>1</v>
      </c>
      <c r="C28" s="4">
        <v>2</v>
      </c>
      <c r="D28" s="4">
        <f t="shared" si="0"/>
        <v>2</v>
      </c>
      <c r="E28" s="115"/>
      <c r="F28" s="114"/>
      <c r="G28" s="10" t="s">
        <v>57</v>
      </c>
      <c r="H28" s="107"/>
    </row>
    <row r="29" spans="1:8" ht="120.65" customHeight="1" x14ac:dyDescent="0.35">
      <c r="A29" s="2" t="s">
        <v>73</v>
      </c>
      <c r="B29" s="3">
        <v>4</v>
      </c>
      <c r="C29" s="4">
        <v>55.09</v>
      </c>
      <c r="D29" s="4">
        <f t="shared" si="0"/>
        <v>220.36</v>
      </c>
      <c r="E29" s="6"/>
      <c r="F29" s="10" t="s">
        <v>16</v>
      </c>
      <c r="G29" s="10" t="s">
        <v>74</v>
      </c>
      <c r="H29" s="107"/>
    </row>
    <row r="30" spans="1:8" ht="105" customHeight="1" x14ac:dyDescent="0.35">
      <c r="A30" s="2" t="s">
        <v>77</v>
      </c>
      <c r="B30" s="3">
        <v>2</v>
      </c>
      <c r="C30" s="4">
        <v>150.41</v>
      </c>
      <c r="D30" s="4">
        <f t="shared" si="0"/>
        <v>300.82</v>
      </c>
      <c r="E30" s="6"/>
      <c r="F30" s="10" t="s">
        <v>16</v>
      </c>
      <c r="G30" s="10" t="s">
        <v>38</v>
      </c>
      <c r="H30" s="107"/>
    </row>
    <row r="31" spans="1:8" ht="105" hidden="1" customHeight="1" x14ac:dyDescent="0.35">
      <c r="A31" s="5"/>
      <c r="B31" s="14"/>
      <c r="C31" s="4"/>
      <c r="D31" s="4">
        <f t="shared" si="0"/>
        <v>0</v>
      </c>
      <c r="E31" s="5"/>
      <c r="F31" s="5"/>
      <c r="G31" s="10"/>
      <c r="H31" s="107"/>
    </row>
    <row r="32" spans="1:8" ht="111.65" customHeight="1" x14ac:dyDescent="0.35">
      <c r="A32" s="2" t="s">
        <v>79</v>
      </c>
      <c r="B32" s="3">
        <v>2</v>
      </c>
      <c r="C32" s="4">
        <v>69.02</v>
      </c>
      <c r="D32" s="4">
        <f t="shared" si="0"/>
        <v>138.04</v>
      </c>
      <c r="E32" s="6"/>
      <c r="F32" s="10" t="s">
        <v>16</v>
      </c>
      <c r="G32" s="10" t="s">
        <v>685</v>
      </c>
      <c r="H32" s="107"/>
    </row>
    <row r="33" spans="1:8" ht="126" customHeight="1" x14ac:dyDescent="0.35">
      <c r="A33" s="2" t="s">
        <v>81</v>
      </c>
      <c r="B33" s="3">
        <v>8</v>
      </c>
      <c r="C33" s="4">
        <v>12.87</v>
      </c>
      <c r="D33" s="4">
        <f t="shared" ref="D33:D52" si="1">C33*B33</f>
        <v>102.96</v>
      </c>
      <c r="E33" s="6"/>
      <c r="F33" s="10" t="s">
        <v>16</v>
      </c>
      <c r="G33" s="10" t="s">
        <v>82</v>
      </c>
      <c r="H33" s="107"/>
    </row>
    <row r="34" spans="1:8" ht="93" customHeight="1" x14ac:dyDescent="0.35">
      <c r="A34" s="2" t="s">
        <v>83</v>
      </c>
      <c r="B34" s="3">
        <v>1</v>
      </c>
      <c r="C34" s="4">
        <v>116.66</v>
      </c>
      <c r="D34" s="4">
        <f t="shared" si="1"/>
        <v>116.66</v>
      </c>
      <c r="E34" s="6"/>
      <c r="F34" s="10" t="s">
        <v>16</v>
      </c>
      <c r="G34" s="10" t="s">
        <v>84</v>
      </c>
      <c r="H34" s="107"/>
    </row>
    <row r="35" spans="1:8" ht="82.5" customHeight="1" x14ac:dyDescent="0.35">
      <c r="A35" s="2" t="s">
        <v>87</v>
      </c>
      <c r="B35" s="3">
        <v>2</v>
      </c>
      <c r="C35" s="4">
        <v>4.9000000000000004</v>
      </c>
      <c r="D35" s="4">
        <f t="shared" si="1"/>
        <v>9.8000000000000007</v>
      </c>
      <c r="E35" s="6"/>
      <c r="F35" s="10" t="s">
        <v>16</v>
      </c>
      <c r="G35" s="10" t="s">
        <v>88</v>
      </c>
      <c r="H35" s="107"/>
    </row>
    <row r="36" spans="1:8" ht="80.150000000000006" customHeight="1" x14ac:dyDescent="0.35">
      <c r="A36" s="35" t="s">
        <v>90</v>
      </c>
      <c r="B36" s="3">
        <v>2</v>
      </c>
      <c r="C36" s="4">
        <v>14.48</v>
      </c>
      <c r="D36" s="4">
        <f t="shared" si="1"/>
        <v>28.96</v>
      </c>
      <c r="E36" s="6"/>
      <c r="F36" s="10" t="s">
        <v>16</v>
      </c>
      <c r="G36" s="10" t="s">
        <v>88</v>
      </c>
      <c r="H36" s="107"/>
    </row>
    <row r="37" spans="1:8" ht="66.650000000000006" customHeight="1" x14ac:dyDescent="0.35">
      <c r="A37" s="35" t="s">
        <v>92</v>
      </c>
      <c r="B37" s="3">
        <v>2</v>
      </c>
      <c r="C37" s="4">
        <v>8.9499999999999993</v>
      </c>
      <c r="D37" s="4">
        <f t="shared" si="1"/>
        <v>17.899999999999999</v>
      </c>
      <c r="E37" s="6"/>
      <c r="F37" s="10" t="s">
        <v>16</v>
      </c>
      <c r="G37" s="10" t="s">
        <v>88</v>
      </c>
      <c r="H37" s="107"/>
    </row>
    <row r="38" spans="1:8" ht="58.5" customHeight="1" x14ac:dyDescent="0.35">
      <c r="A38" s="35" t="s">
        <v>94</v>
      </c>
      <c r="B38" s="3">
        <v>2</v>
      </c>
      <c r="C38" s="4">
        <v>14.83</v>
      </c>
      <c r="D38" s="4">
        <f t="shared" si="1"/>
        <v>29.66</v>
      </c>
      <c r="E38" s="6"/>
      <c r="F38" s="10" t="s">
        <v>16</v>
      </c>
      <c r="G38" s="10" t="s">
        <v>88</v>
      </c>
      <c r="H38" s="107"/>
    </row>
    <row r="39" spans="1:8" ht="73" customHeight="1" x14ac:dyDescent="0.35">
      <c r="A39" s="35" t="s">
        <v>96</v>
      </c>
      <c r="B39" s="3">
        <v>2</v>
      </c>
      <c r="C39" s="4">
        <v>17.41</v>
      </c>
      <c r="D39" s="4">
        <f t="shared" si="1"/>
        <v>34.82</v>
      </c>
      <c r="E39" s="6"/>
      <c r="F39" s="10" t="s">
        <v>16</v>
      </c>
      <c r="G39" s="10" t="s">
        <v>88</v>
      </c>
      <c r="H39" s="107"/>
    </row>
    <row r="40" spans="1:8" ht="82.5" customHeight="1" x14ac:dyDescent="0.35">
      <c r="A40" s="2" t="s">
        <v>100</v>
      </c>
      <c r="B40" s="3">
        <v>4</v>
      </c>
      <c r="C40" s="4">
        <v>30.55</v>
      </c>
      <c r="D40" s="4">
        <f t="shared" si="1"/>
        <v>122.2</v>
      </c>
      <c r="E40" s="6"/>
      <c r="F40" s="10" t="s">
        <v>101</v>
      </c>
      <c r="G40" s="10" t="s">
        <v>102</v>
      </c>
      <c r="H40" s="107"/>
    </row>
    <row r="41" spans="1:8" ht="29" x14ac:dyDescent="0.35">
      <c r="A41" s="2" t="s">
        <v>103</v>
      </c>
      <c r="B41" s="10"/>
      <c r="C41" s="4"/>
      <c r="D41" s="4">
        <f t="shared" si="1"/>
        <v>0</v>
      </c>
      <c r="E41" s="28" t="s">
        <v>104</v>
      </c>
      <c r="F41" s="10"/>
      <c r="G41" s="10"/>
      <c r="H41" s="107"/>
    </row>
    <row r="42" spans="1:8" s="13" customFormat="1" ht="66.650000000000006" customHeight="1" x14ac:dyDescent="0.35">
      <c r="A42" s="2" t="s">
        <v>106</v>
      </c>
      <c r="B42" s="10">
        <v>1</v>
      </c>
      <c r="C42" s="4">
        <v>177.87</v>
      </c>
      <c r="D42" s="4">
        <f t="shared" si="1"/>
        <v>177.87</v>
      </c>
      <c r="E42" s="14"/>
      <c r="F42" s="10" t="s">
        <v>16</v>
      </c>
      <c r="G42" s="10" t="s">
        <v>107</v>
      </c>
      <c r="H42" s="107"/>
    </row>
    <row r="43" spans="1:8" ht="103" customHeight="1" x14ac:dyDescent="0.35">
      <c r="A43" s="2" t="s">
        <v>109</v>
      </c>
      <c r="B43" s="3">
        <v>2</v>
      </c>
      <c r="C43" s="4">
        <v>15</v>
      </c>
      <c r="D43" s="4">
        <f t="shared" si="1"/>
        <v>30</v>
      </c>
      <c r="E43" s="5"/>
      <c r="F43" s="10" t="s">
        <v>16</v>
      </c>
      <c r="G43" s="10" t="s">
        <v>110</v>
      </c>
      <c r="H43" s="107"/>
    </row>
    <row r="44" spans="1:8" ht="90.65" hidden="1" customHeight="1" x14ac:dyDescent="0.35">
      <c r="A44" s="2" t="s">
        <v>111</v>
      </c>
      <c r="B44" s="10">
        <v>2</v>
      </c>
      <c r="C44" s="4">
        <v>16.649999999999999</v>
      </c>
      <c r="D44" s="4">
        <f t="shared" si="1"/>
        <v>33.299999999999997</v>
      </c>
      <c r="E44" s="5"/>
      <c r="F44" s="10" t="s">
        <v>16</v>
      </c>
      <c r="G44" s="10" t="s">
        <v>112</v>
      </c>
      <c r="H44" s="107"/>
    </row>
    <row r="45" spans="1:8" ht="78.650000000000006" hidden="1" customHeight="1" x14ac:dyDescent="0.35">
      <c r="A45" s="2" t="s">
        <v>113</v>
      </c>
      <c r="B45" s="10">
        <v>2</v>
      </c>
      <c r="C45" s="4">
        <v>16.649999999999999</v>
      </c>
      <c r="D45" s="4">
        <f t="shared" si="1"/>
        <v>33.299999999999997</v>
      </c>
      <c r="E45" s="5"/>
      <c r="F45" s="10" t="s">
        <v>16</v>
      </c>
      <c r="G45" s="10" t="s">
        <v>112</v>
      </c>
      <c r="H45" s="107"/>
    </row>
    <row r="46" spans="1:8" ht="78.650000000000006" hidden="1" customHeight="1" x14ac:dyDescent="0.35">
      <c r="A46" s="2" t="s">
        <v>114</v>
      </c>
      <c r="B46" s="10">
        <v>4</v>
      </c>
      <c r="C46" s="4">
        <v>11.1</v>
      </c>
      <c r="D46" s="4">
        <f t="shared" si="1"/>
        <v>44.4</v>
      </c>
      <c r="E46" s="5"/>
      <c r="F46" s="10"/>
      <c r="G46" s="10"/>
      <c r="H46" s="107"/>
    </row>
    <row r="47" spans="1:8" ht="95.15" hidden="1" customHeight="1" x14ac:dyDescent="0.35">
      <c r="A47" s="2" t="s">
        <v>115</v>
      </c>
      <c r="B47" s="10">
        <v>2</v>
      </c>
      <c r="C47" s="4">
        <v>11.1</v>
      </c>
      <c r="D47" s="4">
        <f t="shared" si="1"/>
        <v>22.2</v>
      </c>
      <c r="E47" s="5"/>
      <c r="F47" s="10" t="s">
        <v>16</v>
      </c>
      <c r="G47" s="10" t="s">
        <v>112</v>
      </c>
      <c r="H47" s="107"/>
    </row>
    <row r="48" spans="1:8" ht="76" hidden="1" customHeight="1" x14ac:dyDescent="0.35">
      <c r="A48" s="2" t="s">
        <v>115</v>
      </c>
      <c r="B48" s="10">
        <v>4</v>
      </c>
      <c r="C48" s="4">
        <v>16.649999999999999</v>
      </c>
      <c r="D48" s="4">
        <f t="shared" si="1"/>
        <v>66.599999999999994</v>
      </c>
      <c r="E48" s="5"/>
      <c r="F48" s="10" t="s">
        <v>16</v>
      </c>
      <c r="G48" s="10" t="s">
        <v>112</v>
      </c>
      <c r="H48" s="107"/>
    </row>
    <row r="49" spans="1:8" ht="96.65" customHeight="1" x14ac:dyDescent="0.35">
      <c r="A49" s="2" t="s">
        <v>116</v>
      </c>
      <c r="B49" s="10">
        <v>2</v>
      </c>
      <c r="C49" s="4">
        <v>18.89</v>
      </c>
      <c r="D49" s="4">
        <f t="shared" si="1"/>
        <v>37.78</v>
      </c>
      <c r="E49" s="5"/>
      <c r="F49" s="10" t="s">
        <v>117</v>
      </c>
      <c r="G49" s="6" t="s">
        <v>118</v>
      </c>
      <c r="H49" s="108"/>
    </row>
    <row r="50" spans="1:8" ht="122.5" customHeight="1" x14ac:dyDescent="0.35">
      <c r="A50" s="35" t="s">
        <v>120</v>
      </c>
      <c r="B50" s="10">
        <v>2</v>
      </c>
      <c r="C50" s="4">
        <v>11.67</v>
      </c>
      <c r="D50" s="4">
        <f t="shared" si="1"/>
        <v>23.34</v>
      </c>
      <c r="E50" s="5"/>
      <c r="F50" s="10" t="s">
        <v>16</v>
      </c>
      <c r="G50" s="10" t="s">
        <v>121</v>
      </c>
      <c r="H50" s="107"/>
    </row>
    <row r="51" spans="1:8" ht="68.150000000000006" customHeight="1" x14ac:dyDescent="0.35">
      <c r="A51" s="2" t="s">
        <v>123</v>
      </c>
      <c r="B51" s="10">
        <v>2</v>
      </c>
      <c r="C51" s="4">
        <v>5.99</v>
      </c>
      <c r="D51" s="4">
        <f t="shared" si="1"/>
        <v>11.98</v>
      </c>
      <c r="E51" s="5"/>
      <c r="F51" s="10" t="s">
        <v>16</v>
      </c>
      <c r="G51" s="10" t="s">
        <v>124</v>
      </c>
      <c r="H51" s="107"/>
    </row>
    <row r="52" spans="1:8" ht="92.5" customHeight="1" x14ac:dyDescent="0.35">
      <c r="A52" s="2" t="s">
        <v>676</v>
      </c>
      <c r="B52" s="10">
        <v>1</v>
      </c>
      <c r="C52" s="4">
        <v>400</v>
      </c>
      <c r="D52" s="4">
        <f t="shared" si="1"/>
        <v>400</v>
      </c>
      <c r="F52" s="10" t="s">
        <v>125</v>
      </c>
      <c r="G52" s="10" t="s">
        <v>127</v>
      </c>
      <c r="H52" s="107"/>
    </row>
    <row r="53" spans="1:8" ht="92.5" customHeight="1" x14ac:dyDescent="0.35">
      <c r="A53" s="2" t="s">
        <v>128</v>
      </c>
      <c r="B53" s="3">
        <v>1</v>
      </c>
      <c r="C53" s="4"/>
      <c r="D53" s="4">
        <v>1333.2</v>
      </c>
      <c r="E53" s="97"/>
      <c r="F53" s="96" t="s">
        <v>16</v>
      </c>
      <c r="G53" s="96" t="s">
        <v>129</v>
      </c>
      <c r="H53" s="107"/>
    </row>
    <row r="54" spans="1:8" ht="92.5" customHeight="1" x14ac:dyDescent="0.35">
      <c r="A54" s="2" t="s">
        <v>48</v>
      </c>
      <c r="B54" s="3">
        <v>80</v>
      </c>
      <c r="C54" s="4">
        <v>11.23</v>
      </c>
      <c r="D54" s="4">
        <f t="shared" ref="D54:D65" si="2">C54*B54</f>
        <v>898.40000000000009</v>
      </c>
      <c r="E54" s="97"/>
      <c r="F54" s="34" t="s">
        <v>47</v>
      </c>
      <c r="G54" s="97" t="s">
        <v>205</v>
      </c>
      <c r="H54" s="108"/>
    </row>
    <row r="55" spans="1:8" ht="92.5" customHeight="1" x14ac:dyDescent="0.35">
      <c r="A55" s="2" t="s">
        <v>150</v>
      </c>
      <c r="B55" s="3">
        <v>30</v>
      </c>
      <c r="C55" s="4">
        <v>10.050000000000001</v>
      </c>
      <c r="D55" s="4">
        <f t="shared" si="2"/>
        <v>301.5</v>
      </c>
      <c r="E55" s="97"/>
      <c r="F55" s="96" t="s">
        <v>16</v>
      </c>
      <c r="G55" s="107" t="s">
        <v>210</v>
      </c>
      <c r="H55" s="109"/>
    </row>
    <row r="56" spans="1:8" ht="105.5" customHeight="1" x14ac:dyDescent="0.35">
      <c r="A56" s="2" t="s">
        <v>216</v>
      </c>
      <c r="B56" s="3">
        <v>2</v>
      </c>
      <c r="C56" s="4">
        <v>107.13</v>
      </c>
      <c r="D56" s="4">
        <f t="shared" si="2"/>
        <v>214.26</v>
      </c>
      <c r="E56" s="97"/>
      <c r="F56" s="96" t="s">
        <v>16</v>
      </c>
      <c r="G56" s="96" t="s">
        <v>217</v>
      </c>
      <c r="H56" s="107"/>
    </row>
    <row r="57" spans="1:8" ht="105.5" customHeight="1" x14ac:dyDescent="0.35">
      <c r="A57" s="2" t="s">
        <v>219</v>
      </c>
      <c r="B57" s="3">
        <v>2</v>
      </c>
      <c r="C57" s="4">
        <v>37.64</v>
      </c>
      <c r="D57" s="4">
        <f t="shared" si="2"/>
        <v>75.28</v>
      </c>
      <c r="E57" s="97"/>
      <c r="F57" s="96" t="s">
        <v>16</v>
      </c>
      <c r="G57" s="96" t="s">
        <v>217</v>
      </c>
      <c r="H57" s="107"/>
    </row>
    <row r="58" spans="1:8" ht="105.5" customHeight="1" x14ac:dyDescent="0.35">
      <c r="A58" s="2" t="s">
        <v>79</v>
      </c>
      <c r="B58" s="3">
        <v>1</v>
      </c>
      <c r="C58" s="4">
        <v>69.02</v>
      </c>
      <c r="D58" s="4">
        <f t="shared" si="2"/>
        <v>69.02</v>
      </c>
      <c r="E58" s="97"/>
      <c r="F58" s="96" t="s">
        <v>16</v>
      </c>
      <c r="G58" s="97" t="s">
        <v>220</v>
      </c>
      <c r="H58" s="108"/>
    </row>
    <row r="59" spans="1:8" ht="105.5" customHeight="1" x14ac:dyDescent="0.35">
      <c r="A59" s="2" t="s">
        <v>222</v>
      </c>
      <c r="B59" s="3">
        <v>6</v>
      </c>
      <c r="C59" s="4">
        <v>49.24</v>
      </c>
      <c r="D59" s="4">
        <f t="shared" si="2"/>
        <v>295.44</v>
      </c>
      <c r="E59" s="97"/>
      <c r="F59" s="96" t="s">
        <v>16</v>
      </c>
      <c r="G59" s="96" t="s">
        <v>223</v>
      </c>
      <c r="H59" s="107"/>
    </row>
    <row r="60" spans="1:8" ht="105.5" customHeight="1" x14ac:dyDescent="0.35">
      <c r="A60" s="2" t="s">
        <v>673</v>
      </c>
      <c r="B60" s="3">
        <v>6</v>
      </c>
      <c r="C60" s="4">
        <v>55.4</v>
      </c>
      <c r="D60" s="4">
        <f t="shared" si="2"/>
        <v>332.4</v>
      </c>
      <c r="F60" s="97" t="s">
        <v>16</v>
      </c>
      <c r="G60" s="97" t="s">
        <v>224</v>
      </c>
      <c r="H60" s="108"/>
    </row>
    <row r="61" spans="1:8" ht="105.5" customHeight="1" x14ac:dyDescent="0.35">
      <c r="A61" s="2" t="s">
        <v>675</v>
      </c>
      <c r="B61" s="3">
        <v>6</v>
      </c>
      <c r="C61" s="4">
        <v>58.99</v>
      </c>
      <c r="D61" s="4">
        <f t="shared" si="2"/>
        <v>353.94</v>
      </c>
      <c r="F61" s="96" t="s">
        <v>16</v>
      </c>
      <c r="G61" s="96" t="s">
        <v>224</v>
      </c>
      <c r="H61" s="107"/>
    </row>
    <row r="62" spans="1:8" ht="105.5" customHeight="1" x14ac:dyDescent="0.35">
      <c r="A62" s="2" t="s">
        <v>165</v>
      </c>
      <c r="B62" s="3">
        <v>8</v>
      </c>
      <c r="C62" s="4">
        <v>13.5</v>
      </c>
      <c r="D62" s="4">
        <f t="shared" si="2"/>
        <v>108</v>
      </c>
      <c r="E62" s="97"/>
      <c r="F62" s="96" t="s">
        <v>16</v>
      </c>
      <c r="G62" s="96" t="s">
        <v>163</v>
      </c>
      <c r="H62" s="107"/>
    </row>
    <row r="63" spans="1:8" ht="135.5" customHeight="1" x14ac:dyDescent="0.35">
      <c r="A63" s="35" t="s">
        <v>242</v>
      </c>
      <c r="B63" s="3">
        <v>4</v>
      </c>
      <c r="C63" s="4">
        <v>44.38</v>
      </c>
      <c r="D63" s="4">
        <f t="shared" si="2"/>
        <v>177.52</v>
      </c>
      <c r="E63" s="97"/>
      <c r="F63" s="96" t="s">
        <v>240</v>
      </c>
      <c r="G63" s="96" t="s">
        <v>243</v>
      </c>
      <c r="H63" s="107"/>
    </row>
    <row r="64" spans="1:8" ht="105.5" customHeight="1" x14ac:dyDescent="0.35">
      <c r="A64" s="104" t="s">
        <v>681</v>
      </c>
      <c r="B64" s="100">
        <v>0</v>
      </c>
      <c r="C64" s="101">
        <v>0</v>
      </c>
      <c r="D64" s="101">
        <f t="shared" si="2"/>
        <v>0</v>
      </c>
      <c r="E64" s="102"/>
      <c r="F64" s="103" t="s">
        <v>682</v>
      </c>
      <c r="G64" s="103"/>
      <c r="H64" s="102" t="s">
        <v>688</v>
      </c>
    </row>
    <row r="65" spans="1:8" ht="106" customHeight="1" x14ac:dyDescent="0.35">
      <c r="A65" s="2" t="s">
        <v>81</v>
      </c>
      <c r="B65" s="3">
        <v>12</v>
      </c>
      <c r="C65" s="4">
        <v>12.87</v>
      </c>
      <c r="D65" s="4">
        <f t="shared" si="2"/>
        <v>154.44</v>
      </c>
      <c r="E65" s="97"/>
      <c r="F65" s="96" t="s">
        <v>16</v>
      </c>
      <c r="G65" s="96" t="s">
        <v>82</v>
      </c>
      <c r="H65" s="107"/>
    </row>
    <row r="66" spans="1:8" ht="87.5" customHeight="1" x14ac:dyDescent="0.35">
      <c r="A66" s="35" t="s">
        <v>196</v>
      </c>
      <c r="B66" s="3">
        <v>1</v>
      </c>
      <c r="C66" s="4">
        <v>3130.82</v>
      </c>
      <c r="D66" s="4">
        <f>C66*B66</f>
        <v>3130.82</v>
      </c>
      <c r="E66" s="97"/>
      <c r="F66" s="96" t="s">
        <v>16</v>
      </c>
      <c r="G66" s="11" t="s">
        <v>197</v>
      </c>
      <c r="H66" s="107"/>
    </row>
    <row r="67" spans="1:8" x14ac:dyDescent="0.35">
      <c r="A67" s="2"/>
      <c r="B67" s="10"/>
      <c r="C67" s="3"/>
      <c r="D67" s="3"/>
      <c r="E67" s="5"/>
      <c r="F67" s="10"/>
      <c r="G67" s="112"/>
      <c r="H67" s="105"/>
    </row>
    <row r="68" spans="1:8" x14ac:dyDescent="0.35">
      <c r="A68" s="2"/>
      <c r="B68" s="10"/>
      <c r="C68" s="3"/>
      <c r="D68" s="3"/>
      <c r="E68" s="5"/>
      <c r="F68" s="10"/>
      <c r="G68" s="113"/>
      <c r="H68" s="106"/>
    </row>
    <row r="69" spans="1:8" x14ac:dyDescent="0.35">
      <c r="C69" s="8"/>
      <c r="D69" s="8"/>
    </row>
    <row r="70" spans="1:8" ht="15" x14ac:dyDescent="0.35">
      <c r="C70" s="16"/>
      <c r="D70" s="17">
        <f>SUM(D14:D68)</f>
        <v>9894.15</v>
      </c>
    </row>
    <row r="71" spans="1:8" x14ac:dyDescent="0.35">
      <c r="C71" s="8"/>
      <c r="D71" s="8"/>
    </row>
    <row r="72" spans="1:8" x14ac:dyDescent="0.35">
      <c r="C72" s="8"/>
      <c r="D72" s="8"/>
    </row>
    <row r="73" spans="1:8" ht="79" customHeight="1" x14ac:dyDescent="0.35">
      <c r="A73" s="2"/>
      <c r="B73" s="3">
        <v>1</v>
      </c>
      <c r="C73" s="4">
        <v>0</v>
      </c>
      <c r="D73" s="4">
        <v>0</v>
      </c>
      <c r="E73" s="6"/>
      <c r="F73" s="10"/>
      <c r="G73" s="10"/>
      <c r="H73" s="107"/>
    </row>
    <row r="74" spans="1:8" ht="15" x14ac:dyDescent="0.35">
      <c r="A74" s="7"/>
      <c r="B74" s="8"/>
      <c r="C74" s="8"/>
      <c r="D74" s="17">
        <f>SUM(D73)</f>
        <v>0</v>
      </c>
    </row>
    <row r="75" spans="1:8" x14ac:dyDescent="0.35">
      <c r="A75" s="7"/>
      <c r="B75" s="8"/>
      <c r="C75" s="8"/>
      <c r="D75" s="8"/>
    </row>
    <row r="76" spans="1:8" x14ac:dyDescent="0.35">
      <c r="A76" s="7"/>
      <c r="B76" s="8"/>
      <c r="C76" s="8"/>
      <c r="D76" s="8"/>
    </row>
    <row r="77" spans="1:8" x14ac:dyDescent="0.35">
      <c r="A77" s="7"/>
      <c r="B77" s="8"/>
      <c r="C77" s="8"/>
      <c r="D77" s="8"/>
    </row>
    <row r="78" spans="1:8" x14ac:dyDescent="0.35">
      <c r="A78" s="7"/>
      <c r="B78" s="8"/>
      <c r="C78" s="8"/>
      <c r="D78" s="8"/>
    </row>
    <row r="79" spans="1:8" x14ac:dyDescent="0.35">
      <c r="A79" s="7"/>
      <c r="B79" s="8"/>
      <c r="C79" s="8"/>
      <c r="D79" s="8"/>
    </row>
    <row r="80" spans="1:8" x14ac:dyDescent="0.35">
      <c r="A80" s="7"/>
      <c r="B80" s="8"/>
      <c r="C80" s="8"/>
      <c r="D80" s="8"/>
    </row>
    <row r="81" spans="1:4" x14ac:dyDescent="0.35">
      <c r="A81" s="7"/>
      <c r="B81" s="8"/>
      <c r="C81" s="8"/>
      <c r="D81" s="8"/>
    </row>
    <row r="82" spans="1:4" x14ac:dyDescent="0.35">
      <c r="A82" s="7"/>
      <c r="B82" s="8"/>
      <c r="C82" s="8"/>
      <c r="D82" s="8"/>
    </row>
    <row r="83" spans="1:4" x14ac:dyDescent="0.35">
      <c r="A83" s="7"/>
      <c r="B83" s="8"/>
      <c r="C83" s="8"/>
      <c r="D83" s="8"/>
    </row>
    <row r="84" spans="1:4" x14ac:dyDescent="0.35">
      <c r="A84" s="7"/>
      <c r="B84" s="8"/>
      <c r="C84" s="8"/>
      <c r="D84" s="8"/>
    </row>
    <row r="85" spans="1:4" x14ac:dyDescent="0.35">
      <c r="A85" s="7"/>
      <c r="B85" s="8"/>
      <c r="C85" s="8"/>
      <c r="D85" s="8"/>
    </row>
    <row r="86" spans="1:4" x14ac:dyDescent="0.35">
      <c r="A86" s="7"/>
      <c r="B86" s="8"/>
      <c r="C86" s="8"/>
      <c r="D86" s="8"/>
    </row>
    <row r="87" spans="1:4" x14ac:dyDescent="0.35">
      <c r="A87" s="7"/>
      <c r="B87" s="8"/>
      <c r="C87" s="8"/>
      <c r="D87" s="8"/>
    </row>
    <row r="88" spans="1:4" x14ac:dyDescent="0.35">
      <c r="A88" s="7"/>
      <c r="B88" s="8"/>
      <c r="C88" s="8"/>
      <c r="D88" s="8"/>
    </row>
    <row r="89" spans="1:4" x14ac:dyDescent="0.35">
      <c r="A89" s="7"/>
      <c r="B89" s="8"/>
      <c r="C89" s="8"/>
      <c r="D89" s="8"/>
    </row>
    <row r="90" spans="1:4" x14ac:dyDescent="0.35">
      <c r="A90" s="7"/>
      <c r="B90" s="8"/>
      <c r="C90" s="8"/>
      <c r="D90" s="8"/>
    </row>
    <row r="91" spans="1:4" x14ac:dyDescent="0.35">
      <c r="A91" s="7"/>
      <c r="B91" s="8"/>
      <c r="C91" s="8"/>
      <c r="D91" s="8"/>
    </row>
    <row r="92" spans="1:4" x14ac:dyDescent="0.35">
      <c r="A92" s="7"/>
      <c r="B92" s="8"/>
      <c r="C92" s="8"/>
      <c r="D92" s="8"/>
    </row>
    <row r="93" spans="1:4" x14ac:dyDescent="0.35">
      <c r="A93" s="7"/>
      <c r="B93" s="8"/>
      <c r="C93" s="8"/>
      <c r="D93" s="8"/>
    </row>
    <row r="94" spans="1:4" x14ac:dyDescent="0.35">
      <c r="A94" s="7"/>
      <c r="B94" s="8"/>
      <c r="C94" s="8"/>
      <c r="D94" s="8"/>
    </row>
    <row r="95" spans="1:4" x14ac:dyDescent="0.35">
      <c r="A95" s="7"/>
      <c r="B95" s="8"/>
      <c r="C95" s="8"/>
      <c r="D95" s="8"/>
    </row>
    <row r="96" spans="1:4" x14ac:dyDescent="0.35">
      <c r="A96" s="7"/>
      <c r="B96" s="8"/>
      <c r="C96" s="8"/>
      <c r="D96" s="8"/>
    </row>
    <row r="97" spans="1:4" x14ac:dyDescent="0.35">
      <c r="A97" s="7"/>
      <c r="B97" s="8"/>
      <c r="C97" s="8"/>
      <c r="D97" s="8"/>
    </row>
    <row r="98" spans="1:4" x14ac:dyDescent="0.35">
      <c r="A98" s="7"/>
      <c r="B98" s="8"/>
      <c r="C98" s="8"/>
      <c r="D98" s="8"/>
    </row>
    <row r="99" spans="1:4" x14ac:dyDescent="0.35">
      <c r="A99" s="7"/>
      <c r="B99" s="8"/>
      <c r="C99" s="8"/>
      <c r="D99" s="8"/>
    </row>
    <row r="100" spans="1:4" x14ac:dyDescent="0.35">
      <c r="A100" s="7"/>
      <c r="B100" s="8"/>
      <c r="C100" s="8"/>
      <c r="D100" s="8"/>
    </row>
    <row r="101" spans="1:4" x14ac:dyDescent="0.35">
      <c r="A101" s="7"/>
      <c r="B101" s="8"/>
      <c r="C101" s="8"/>
      <c r="D101" s="8"/>
    </row>
    <row r="102" spans="1:4" x14ac:dyDescent="0.35">
      <c r="A102" s="7"/>
      <c r="B102" s="8"/>
      <c r="C102" s="8"/>
      <c r="D102" s="8"/>
    </row>
    <row r="103" spans="1:4" x14ac:dyDescent="0.35">
      <c r="A103" s="7"/>
      <c r="B103" s="8"/>
      <c r="C103" s="8"/>
      <c r="D103" s="8"/>
    </row>
    <row r="104" spans="1:4" x14ac:dyDescent="0.35">
      <c r="A104" s="7"/>
      <c r="B104" s="8"/>
      <c r="C104" s="8"/>
      <c r="D104" s="8"/>
    </row>
    <row r="105" spans="1:4" x14ac:dyDescent="0.35">
      <c r="A105" s="7"/>
      <c r="B105" s="8"/>
      <c r="C105" s="8"/>
      <c r="D105" s="8"/>
    </row>
    <row r="106" spans="1:4" x14ac:dyDescent="0.35">
      <c r="A106" s="7"/>
      <c r="B106" s="8"/>
      <c r="C106" s="8"/>
      <c r="D106" s="8"/>
    </row>
  </sheetData>
  <mergeCells count="3">
    <mergeCell ref="G67:G68"/>
    <mergeCell ref="F21:F28"/>
    <mergeCell ref="E21:E28"/>
  </mergeCells>
  <phoneticPr fontId="7" type="noConversion"/>
  <pageMargins left="0.7" right="0.7" top="0.75" bottom="0.75" header="0.3" footer="0.3"/>
  <pageSetup paperSize="9" scale="7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87EFC-76F9-4260-AC50-ED0679944BCB}">
  <sheetPr>
    <pageSetUpPr fitToPage="1"/>
  </sheetPr>
  <dimension ref="A1:L95"/>
  <sheetViews>
    <sheetView topLeftCell="A46" zoomScale="60" zoomScaleNormal="60" workbookViewId="0">
      <selection activeCell="D62" sqref="D62"/>
    </sheetView>
  </sheetViews>
  <sheetFormatPr defaultRowHeight="14.5" x14ac:dyDescent="0.35"/>
  <cols>
    <col min="1" max="1" width="20.453125" customWidth="1"/>
    <col min="2" max="2" width="40.81640625" customWidth="1"/>
    <col min="3" max="3" width="12.81640625" style="1" customWidth="1"/>
    <col min="4" max="4" width="14.81640625" style="1" customWidth="1"/>
    <col min="5" max="5" width="23.453125" style="1" customWidth="1"/>
    <col min="6" max="6" width="21.7265625" style="1" customWidth="1"/>
    <col min="7" max="7" width="17.26953125" style="1" customWidth="1"/>
    <col min="8" max="8" width="25.1796875" customWidth="1"/>
    <col min="9" max="9" width="20.81640625" style="12" customWidth="1"/>
    <col min="10" max="10" width="34.453125" style="12" customWidth="1"/>
    <col min="11" max="11" width="13.1796875" customWidth="1"/>
  </cols>
  <sheetData>
    <row r="1" spans="1:12" x14ac:dyDescent="0.35">
      <c r="K1" s="12"/>
      <c r="L1" s="12"/>
    </row>
    <row r="2" spans="1:12" ht="15.5" x14ac:dyDescent="0.35">
      <c r="B2" s="9"/>
      <c r="K2" s="12"/>
      <c r="L2" s="12"/>
    </row>
    <row r="3" spans="1:12" ht="15.5" x14ac:dyDescent="0.35">
      <c r="B3" s="9"/>
      <c r="K3" s="12"/>
      <c r="L3" s="12"/>
    </row>
    <row r="4" spans="1:12" x14ac:dyDescent="0.35">
      <c r="K4" s="12"/>
      <c r="L4" s="12"/>
    </row>
    <row r="5" spans="1:12" x14ac:dyDescent="0.35">
      <c r="K5" s="12"/>
      <c r="L5" s="12"/>
    </row>
    <row r="6" spans="1:12" x14ac:dyDescent="0.35">
      <c r="B6" t="s">
        <v>130</v>
      </c>
      <c r="C6" s="1">
        <v>140</v>
      </c>
      <c r="K6" s="12"/>
      <c r="L6" s="12"/>
    </row>
    <row r="7" spans="1:12" x14ac:dyDescent="0.35">
      <c r="B7" t="s">
        <v>131</v>
      </c>
      <c r="C7" s="1">
        <v>12</v>
      </c>
      <c r="K7" s="12"/>
      <c r="L7" s="12"/>
    </row>
    <row r="8" spans="1:12" x14ac:dyDescent="0.35">
      <c r="B8" t="s">
        <v>132</v>
      </c>
      <c r="C8" s="1">
        <v>22</v>
      </c>
      <c r="K8" s="12"/>
      <c r="L8" s="12"/>
    </row>
    <row r="9" spans="1:12" x14ac:dyDescent="0.35">
      <c r="B9" t="s">
        <v>133</v>
      </c>
      <c r="C9" s="1">
        <v>8</v>
      </c>
      <c r="K9" s="12"/>
      <c r="L9" s="12"/>
    </row>
    <row r="10" spans="1:12" x14ac:dyDescent="0.35">
      <c r="B10" t="s">
        <v>134</v>
      </c>
      <c r="K10" s="12"/>
      <c r="L10" s="12"/>
    </row>
    <row r="11" spans="1:12" x14ac:dyDescent="0.35">
      <c r="C11" s="1">
        <f>SUM(C6:C9)</f>
        <v>182</v>
      </c>
      <c r="K11" s="12"/>
      <c r="L11" s="12"/>
    </row>
    <row r="12" spans="1:12" x14ac:dyDescent="0.35">
      <c r="K12" s="12"/>
      <c r="L12" s="12"/>
    </row>
    <row r="13" spans="1:12" x14ac:dyDescent="0.35">
      <c r="A13" s="41" t="s">
        <v>4</v>
      </c>
      <c r="B13" s="41" t="s">
        <v>5</v>
      </c>
      <c r="C13" s="41" t="s">
        <v>6</v>
      </c>
      <c r="D13" s="42"/>
      <c r="E13" s="41" t="s">
        <v>135</v>
      </c>
      <c r="F13" s="69" t="s">
        <v>7</v>
      </c>
      <c r="G13" s="69" t="s">
        <v>8</v>
      </c>
      <c r="H13" s="41" t="s">
        <v>9</v>
      </c>
      <c r="I13" s="40" t="s">
        <v>10</v>
      </c>
      <c r="J13" s="40" t="s">
        <v>11</v>
      </c>
      <c r="K13" s="40" t="s">
        <v>12</v>
      </c>
      <c r="L13" s="40" t="s">
        <v>136</v>
      </c>
    </row>
    <row r="14" spans="1:12" ht="105" customHeight="1" x14ac:dyDescent="0.35">
      <c r="A14" s="36" t="s">
        <v>14</v>
      </c>
      <c r="B14" s="2" t="s">
        <v>15</v>
      </c>
      <c r="C14" s="3"/>
      <c r="D14" s="4">
        <v>49</v>
      </c>
      <c r="E14" s="4">
        <f t="shared" ref="E14:E55" si="0">D14*C14</f>
        <v>0</v>
      </c>
      <c r="F14" s="4">
        <v>45.61</v>
      </c>
      <c r="G14" s="4">
        <f>SUM(F14*C14)</f>
        <v>0</v>
      </c>
      <c r="H14" s="6"/>
      <c r="I14" s="11" t="s">
        <v>16</v>
      </c>
      <c r="J14" s="11" t="s">
        <v>137</v>
      </c>
      <c r="K14" s="87" t="s">
        <v>17</v>
      </c>
      <c r="L14" s="11"/>
    </row>
    <row r="15" spans="1:12" ht="105" customHeight="1" x14ac:dyDescent="0.35">
      <c r="A15" s="36" t="s">
        <v>138</v>
      </c>
      <c r="B15" s="2" t="s">
        <v>139</v>
      </c>
      <c r="C15" s="3"/>
      <c r="D15" s="4">
        <v>73.59</v>
      </c>
      <c r="E15" s="4">
        <f t="shared" si="0"/>
        <v>0</v>
      </c>
      <c r="F15" s="70">
        <v>67.89</v>
      </c>
      <c r="G15" s="4">
        <f t="shared" ref="G15:G57" si="1">SUM(F15*C15)</f>
        <v>0</v>
      </c>
      <c r="H15" s="29"/>
      <c r="I15" s="11" t="s">
        <v>16</v>
      </c>
      <c r="J15" s="11" t="s">
        <v>140</v>
      </c>
      <c r="K15" s="87" t="s">
        <v>17</v>
      </c>
      <c r="L15" s="11"/>
    </row>
    <row r="16" spans="1:12" ht="105" customHeight="1" x14ac:dyDescent="0.35">
      <c r="A16" s="92" t="s">
        <v>141</v>
      </c>
      <c r="B16" s="92" t="s">
        <v>142</v>
      </c>
      <c r="C16" s="3"/>
      <c r="D16" s="4">
        <v>72.790000000000006</v>
      </c>
      <c r="E16" s="4">
        <f t="shared" si="0"/>
        <v>0</v>
      </c>
      <c r="F16" s="70">
        <v>67.05</v>
      </c>
      <c r="G16" s="4">
        <f t="shared" si="1"/>
        <v>0</v>
      </c>
      <c r="H16" s="29"/>
      <c r="I16" s="11" t="s">
        <v>16</v>
      </c>
      <c r="J16" s="11" t="s">
        <v>143</v>
      </c>
      <c r="K16" s="87" t="s">
        <v>17</v>
      </c>
      <c r="L16" s="11"/>
    </row>
    <row r="17" spans="1:12" ht="55.5" customHeight="1" x14ac:dyDescent="0.35">
      <c r="A17" s="36" t="s">
        <v>45</v>
      </c>
      <c r="B17" s="2" t="s">
        <v>46</v>
      </c>
      <c r="C17" s="3"/>
      <c r="D17" s="4">
        <v>20.65</v>
      </c>
      <c r="E17" s="4">
        <f t="shared" si="0"/>
        <v>0</v>
      </c>
      <c r="F17" s="4">
        <v>20.149999999999999</v>
      </c>
      <c r="G17" s="4">
        <f t="shared" si="1"/>
        <v>0</v>
      </c>
      <c r="H17" s="116"/>
      <c r="I17" s="37" t="s">
        <v>47</v>
      </c>
      <c r="J17" s="30" t="s">
        <v>144</v>
      </c>
      <c r="K17" s="87" t="s">
        <v>17</v>
      </c>
      <c r="L17" s="30"/>
    </row>
    <row r="18" spans="1:12" ht="64.5" customHeight="1" x14ac:dyDescent="0.35">
      <c r="A18" s="36" t="s">
        <v>45</v>
      </c>
      <c r="B18" s="2" t="s">
        <v>48</v>
      </c>
      <c r="C18" s="3"/>
      <c r="D18" s="4">
        <v>11.23</v>
      </c>
      <c r="E18" s="4">
        <f t="shared" si="0"/>
        <v>0</v>
      </c>
      <c r="F18" s="4">
        <v>17.77</v>
      </c>
      <c r="G18" s="4">
        <f t="shared" si="1"/>
        <v>0</v>
      </c>
      <c r="H18" s="113"/>
      <c r="I18" s="37" t="s">
        <v>47</v>
      </c>
      <c r="J18" s="30" t="s">
        <v>145</v>
      </c>
      <c r="K18" s="87" t="s">
        <v>17</v>
      </c>
      <c r="L18" s="30"/>
    </row>
    <row r="19" spans="1:12" ht="71.5" customHeight="1" x14ac:dyDescent="0.35">
      <c r="A19" s="36" t="s">
        <v>146</v>
      </c>
      <c r="B19" s="2" t="s">
        <v>147</v>
      </c>
      <c r="C19" s="3"/>
      <c r="D19" s="4">
        <v>16.32</v>
      </c>
      <c r="E19" s="4">
        <f t="shared" si="0"/>
        <v>0</v>
      </c>
      <c r="F19" s="4">
        <v>14.43</v>
      </c>
      <c r="G19" s="4">
        <f t="shared" si="1"/>
        <v>0</v>
      </c>
      <c r="H19" s="116"/>
      <c r="I19" s="30"/>
      <c r="J19" s="30" t="s">
        <v>148</v>
      </c>
      <c r="K19" s="87" t="s">
        <v>17</v>
      </c>
      <c r="L19" s="30"/>
    </row>
    <row r="20" spans="1:12" ht="64.5" customHeight="1" x14ac:dyDescent="0.35">
      <c r="A20" s="36" t="s">
        <v>149</v>
      </c>
      <c r="B20" s="2" t="s">
        <v>150</v>
      </c>
      <c r="C20" s="3"/>
      <c r="D20" s="4">
        <v>10.050000000000001</v>
      </c>
      <c r="E20" s="4">
        <f t="shared" si="0"/>
        <v>0</v>
      </c>
      <c r="F20" s="4">
        <v>9.5</v>
      </c>
      <c r="G20" s="4">
        <f t="shared" si="1"/>
        <v>0</v>
      </c>
      <c r="H20" s="113"/>
      <c r="I20" s="30"/>
      <c r="J20" s="30" t="s">
        <v>151</v>
      </c>
      <c r="K20" s="87" t="s">
        <v>17</v>
      </c>
      <c r="L20" s="30"/>
    </row>
    <row r="21" spans="1:12" ht="105" customHeight="1" x14ac:dyDescent="0.35">
      <c r="A21" s="36" t="s">
        <v>49</v>
      </c>
      <c r="B21" s="2" t="s">
        <v>50</v>
      </c>
      <c r="C21" s="3"/>
      <c r="D21" s="4">
        <v>21.79</v>
      </c>
      <c r="E21" s="4">
        <f t="shared" si="0"/>
        <v>0</v>
      </c>
      <c r="F21" s="4">
        <v>19.61</v>
      </c>
      <c r="G21" s="4">
        <f t="shared" si="1"/>
        <v>0</v>
      </c>
      <c r="H21" s="6"/>
      <c r="I21" s="11" t="s">
        <v>16</v>
      </c>
      <c r="J21" s="30" t="s">
        <v>152</v>
      </c>
      <c r="K21" s="87" t="s">
        <v>17</v>
      </c>
      <c r="L21" s="30"/>
    </row>
    <row r="22" spans="1:12" ht="105" customHeight="1" x14ac:dyDescent="0.35">
      <c r="A22" s="36" t="s">
        <v>52</v>
      </c>
      <c r="B22" s="2" t="s">
        <v>53</v>
      </c>
      <c r="C22" s="3"/>
      <c r="D22" s="4">
        <v>21.79</v>
      </c>
      <c r="E22" s="4">
        <f t="shared" si="0"/>
        <v>0</v>
      </c>
      <c r="F22" s="4">
        <v>19.61</v>
      </c>
      <c r="G22" s="4">
        <f t="shared" si="1"/>
        <v>0</v>
      </c>
      <c r="H22" s="6"/>
      <c r="I22" s="11" t="s">
        <v>16</v>
      </c>
      <c r="J22" s="11" t="s">
        <v>152</v>
      </c>
      <c r="K22" s="87" t="s">
        <v>17</v>
      </c>
      <c r="L22" s="11"/>
    </row>
    <row r="23" spans="1:12" ht="15" customHeight="1" x14ac:dyDescent="0.35">
      <c r="A23" s="36" t="s">
        <v>54</v>
      </c>
      <c r="B23" s="2" t="s">
        <v>55</v>
      </c>
      <c r="C23" s="3"/>
      <c r="D23" s="4">
        <v>5.14</v>
      </c>
      <c r="E23" s="4">
        <f t="shared" si="0"/>
        <v>0</v>
      </c>
      <c r="F23" s="4">
        <v>4.63</v>
      </c>
      <c r="G23" s="4">
        <f t="shared" si="1"/>
        <v>0</v>
      </c>
      <c r="H23" s="116"/>
      <c r="I23" s="117" t="s">
        <v>56</v>
      </c>
      <c r="J23" s="11" t="s">
        <v>153</v>
      </c>
      <c r="K23" s="87" t="s">
        <v>17</v>
      </c>
      <c r="L23" s="11"/>
    </row>
    <row r="24" spans="1:12" ht="15" customHeight="1" x14ac:dyDescent="0.35">
      <c r="A24" s="36" t="s">
        <v>58</v>
      </c>
      <c r="B24" s="2" t="s">
        <v>59</v>
      </c>
      <c r="C24" s="3"/>
      <c r="D24" s="4">
        <v>4.7699999999999996</v>
      </c>
      <c r="E24" s="4">
        <f t="shared" si="0"/>
        <v>0</v>
      </c>
      <c r="F24" s="4">
        <v>4.29</v>
      </c>
      <c r="G24" s="4">
        <f t="shared" si="1"/>
        <v>0</v>
      </c>
      <c r="H24" s="112"/>
      <c r="I24" s="118"/>
      <c r="J24" s="11" t="s">
        <v>153</v>
      </c>
      <c r="K24" s="87" t="s">
        <v>17</v>
      </c>
      <c r="L24" s="11"/>
    </row>
    <row r="25" spans="1:12" ht="15" customHeight="1" x14ac:dyDescent="0.35">
      <c r="A25" s="36" t="s">
        <v>60</v>
      </c>
      <c r="B25" s="2" t="s">
        <v>61</v>
      </c>
      <c r="C25" s="3"/>
      <c r="D25" s="4">
        <v>4.5999999999999996</v>
      </c>
      <c r="E25" s="4">
        <f t="shared" si="0"/>
        <v>0</v>
      </c>
      <c r="F25" s="4"/>
      <c r="G25" s="4">
        <f t="shared" si="1"/>
        <v>0</v>
      </c>
      <c r="H25" s="112"/>
      <c r="I25" s="118"/>
      <c r="J25" s="11" t="s">
        <v>153</v>
      </c>
      <c r="K25" s="87" t="s">
        <v>17</v>
      </c>
      <c r="L25" s="11"/>
    </row>
    <row r="26" spans="1:12" ht="15" customHeight="1" x14ac:dyDescent="0.35">
      <c r="A26" s="36" t="s">
        <v>62</v>
      </c>
      <c r="B26" s="2" t="s">
        <v>63</v>
      </c>
      <c r="C26" s="3"/>
      <c r="D26" s="4">
        <v>3.78</v>
      </c>
      <c r="E26" s="4">
        <f t="shared" si="0"/>
        <v>0</v>
      </c>
      <c r="F26" s="4">
        <v>3.4</v>
      </c>
      <c r="G26" s="4">
        <f t="shared" si="1"/>
        <v>0</v>
      </c>
      <c r="H26" s="112"/>
      <c r="I26" s="118"/>
      <c r="J26" s="11" t="s">
        <v>153</v>
      </c>
      <c r="K26" s="87" t="s">
        <v>17</v>
      </c>
      <c r="L26" s="11"/>
    </row>
    <row r="27" spans="1:12" ht="15" customHeight="1" x14ac:dyDescent="0.35">
      <c r="A27" s="36" t="s">
        <v>64</v>
      </c>
      <c r="B27" s="2" t="s">
        <v>65</v>
      </c>
      <c r="C27" s="3"/>
      <c r="D27" s="4">
        <v>3.34</v>
      </c>
      <c r="E27" s="4">
        <f t="shared" si="0"/>
        <v>0</v>
      </c>
      <c r="F27" s="4">
        <v>3</v>
      </c>
      <c r="G27" s="4">
        <f t="shared" si="1"/>
        <v>0</v>
      </c>
      <c r="H27" s="112"/>
      <c r="I27" s="118"/>
      <c r="J27" s="11" t="s">
        <v>153</v>
      </c>
      <c r="K27" s="87" t="s">
        <v>17</v>
      </c>
      <c r="L27" s="11"/>
    </row>
    <row r="28" spans="1:12" ht="15" customHeight="1" x14ac:dyDescent="0.35">
      <c r="A28" s="36" t="s">
        <v>66</v>
      </c>
      <c r="B28" s="2" t="s">
        <v>67</v>
      </c>
      <c r="C28" s="3"/>
      <c r="D28" s="4">
        <v>4.7699999999999996</v>
      </c>
      <c r="E28" s="4">
        <f t="shared" si="0"/>
        <v>0</v>
      </c>
      <c r="F28" s="4"/>
      <c r="G28" s="4">
        <f t="shared" si="1"/>
        <v>0</v>
      </c>
      <c r="H28" s="112"/>
      <c r="I28" s="118"/>
      <c r="J28" s="11" t="s">
        <v>153</v>
      </c>
      <c r="K28" s="87" t="s">
        <v>17</v>
      </c>
      <c r="L28" s="11"/>
    </row>
    <row r="29" spans="1:12" ht="15" customHeight="1" x14ac:dyDescent="0.35">
      <c r="A29" s="36" t="s">
        <v>68</v>
      </c>
      <c r="B29" s="2" t="s">
        <v>69</v>
      </c>
      <c r="C29" s="3"/>
      <c r="D29" s="4">
        <v>2.34</v>
      </c>
      <c r="E29" s="4">
        <f t="shared" si="0"/>
        <v>0</v>
      </c>
      <c r="F29" s="4">
        <v>2.11</v>
      </c>
      <c r="G29" s="4">
        <f t="shared" si="1"/>
        <v>0</v>
      </c>
      <c r="H29" s="112"/>
      <c r="I29" s="118"/>
      <c r="J29" s="11" t="s">
        <v>153</v>
      </c>
      <c r="K29" s="87" t="s">
        <v>17</v>
      </c>
      <c r="L29" s="11"/>
    </row>
    <row r="30" spans="1:12" ht="15" customHeight="1" x14ac:dyDescent="0.35">
      <c r="A30" s="36" t="s">
        <v>70</v>
      </c>
      <c r="B30" s="2" t="s">
        <v>71</v>
      </c>
      <c r="C30" s="3"/>
      <c r="D30" s="4">
        <v>2</v>
      </c>
      <c r="E30" s="4">
        <f t="shared" si="0"/>
        <v>0</v>
      </c>
      <c r="F30" s="4"/>
      <c r="G30" s="4">
        <f t="shared" si="1"/>
        <v>0</v>
      </c>
      <c r="H30" s="113"/>
      <c r="I30" s="119"/>
      <c r="J30" s="11" t="s">
        <v>153</v>
      </c>
      <c r="K30" s="87" t="s">
        <v>17</v>
      </c>
      <c r="L30" s="11"/>
    </row>
    <row r="31" spans="1:12" ht="103.5" customHeight="1" x14ac:dyDescent="0.35">
      <c r="A31" s="36" t="s">
        <v>154</v>
      </c>
      <c r="B31" s="2" t="s">
        <v>155</v>
      </c>
      <c r="C31" s="3"/>
      <c r="D31" s="4">
        <v>77.680000000000007</v>
      </c>
      <c r="E31" s="4">
        <f t="shared" si="0"/>
        <v>0</v>
      </c>
      <c r="F31" s="4">
        <v>69.92</v>
      </c>
      <c r="G31" s="4">
        <f t="shared" si="1"/>
        <v>0</v>
      </c>
      <c r="H31" s="6"/>
      <c r="I31" s="11" t="s">
        <v>16</v>
      </c>
      <c r="J31" s="11" t="s">
        <v>156</v>
      </c>
      <c r="K31" s="87" t="s">
        <v>17</v>
      </c>
      <c r="L31" s="11"/>
    </row>
    <row r="32" spans="1:12" ht="103.5" customHeight="1" x14ac:dyDescent="0.35">
      <c r="A32" s="36" t="s">
        <v>157</v>
      </c>
      <c r="B32" s="2" t="s">
        <v>158</v>
      </c>
      <c r="C32" s="3"/>
      <c r="D32" s="4">
        <v>88.62</v>
      </c>
      <c r="E32" s="4">
        <f t="shared" si="0"/>
        <v>0</v>
      </c>
      <c r="F32" s="70">
        <v>79.77</v>
      </c>
      <c r="G32" s="4">
        <f t="shared" si="1"/>
        <v>0</v>
      </c>
      <c r="H32" s="29"/>
      <c r="I32" s="11" t="s">
        <v>16</v>
      </c>
      <c r="J32" s="11" t="s">
        <v>159</v>
      </c>
      <c r="K32" s="87" t="s">
        <v>17</v>
      </c>
      <c r="L32" s="11"/>
    </row>
    <row r="33" spans="1:12" ht="65.150000000000006" customHeight="1" x14ac:dyDescent="0.35">
      <c r="A33" s="36" t="s">
        <v>75</v>
      </c>
      <c r="B33" s="2" t="s">
        <v>76</v>
      </c>
      <c r="C33" s="3"/>
      <c r="D33" s="4">
        <v>5.39</v>
      </c>
      <c r="E33" s="4">
        <f t="shared" si="0"/>
        <v>0</v>
      </c>
      <c r="F33" s="70">
        <v>4.8600000000000003</v>
      </c>
      <c r="G33" s="4">
        <f t="shared" si="1"/>
        <v>0</v>
      </c>
      <c r="H33" s="29"/>
      <c r="I33" s="30" t="s">
        <v>39</v>
      </c>
      <c r="J33" s="11" t="s">
        <v>160</v>
      </c>
      <c r="K33" s="87" t="s">
        <v>17</v>
      </c>
      <c r="L33" s="11"/>
    </row>
    <row r="34" spans="1:12" ht="106.5" customHeight="1" x14ac:dyDescent="0.35">
      <c r="A34" s="36" t="s">
        <v>161</v>
      </c>
      <c r="B34" s="2" t="s">
        <v>162</v>
      </c>
      <c r="C34" s="3"/>
      <c r="D34" s="4">
        <v>13.69</v>
      </c>
      <c r="E34" s="4">
        <f t="shared" si="0"/>
        <v>0</v>
      </c>
      <c r="F34" s="4">
        <v>12.32</v>
      </c>
      <c r="G34" s="4">
        <f t="shared" si="1"/>
        <v>0</v>
      </c>
      <c r="H34" s="6"/>
      <c r="I34" s="10" t="s">
        <v>16</v>
      </c>
      <c r="J34" s="11" t="s">
        <v>163</v>
      </c>
      <c r="K34" s="87" t="s">
        <v>17</v>
      </c>
      <c r="L34" s="11"/>
    </row>
    <row r="35" spans="1:12" ht="102" customHeight="1" x14ac:dyDescent="0.35">
      <c r="A35" s="36" t="s">
        <v>164</v>
      </c>
      <c r="B35" s="2" t="s">
        <v>165</v>
      </c>
      <c r="C35" s="3"/>
      <c r="D35" s="4">
        <v>13.5</v>
      </c>
      <c r="E35" s="4">
        <f t="shared" si="0"/>
        <v>0</v>
      </c>
      <c r="F35" s="4">
        <v>12.16</v>
      </c>
      <c r="G35" s="4">
        <f t="shared" si="1"/>
        <v>0</v>
      </c>
      <c r="H35" s="6"/>
      <c r="I35" s="10" t="s">
        <v>16</v>
      </c>
      <c r="J35" s="11" t="s">
        <v>163</v>
      </c>
      <c r="K35" s="87" t="s">
        <v>17</v>
      </c>
      <c r="L35" s="11"/>
    </row>
    <row r="36" spans="1:12" ht="126" customHeight="1" x14ac:dyDescent="0.35">
      <c r="A36" s="36" t="s">
        <v>80</v>
      </c>
      <c r="B36" s="2" t="s">
        <v>81</v>
      </c>
      <c r="C36" s="3"/>
      <c r="D36" s="4">
        <v>12.87</v>
      </c>
      <c r="E36" s="4">
        <f t="shared" si="0"/>
        <v>0</v>
      </c>
      <c r="F36" s="4">
        <v>11.58</v>
      </c>
      <c r="G36" s="4">
        <f t="shared" si="1"/>
        <v>0</v>
      </c>
      <c r="H36" s="6"/>
      <c r="I36" s="10" t="s">
        <v>16</v>
      </c>
      <c r="J36" s="11" t="s">
        <v>82</v>
      </c>
      <c r="K36" s="87" t="s">
        <v>17</v>
      </c>
      <c r="L36" s="11"/>
    </row>
    <row r="37" spans="1:12" ht="125.5" customHeight="1" x14ac:dyDescent="0.35">
      <c r="A37" s="36" t="s">
        <v>166</v>
      </c>
      <c r="B37" s="2" t="s">
        <v>167</v>
      </c>
      <c r="C37" s="3"/>
      <c r="D37" s="4">
        <v>1.98</v>
      </c>
      <c r="E37" s="4">
        <f t="shared" si="0"/>
        <v>0</v>
      </c>
      <c r="F37" s="4">
        <v>1.78</v>
      </c>
      <c r="G37" s="4">
        <f t="shared" si="1"/>
        <v>0</v>
      </c>
      <c r="H37" s="6"/>
      <c r="I37" s="10" t="s">
        <v>16</v>
      </c>
      <c r="J37" s="11" t="s">
        <v>168</v>
      </c>
      <c r="K37" s="87" t="s">
        <v>17</v>
      </c>
      <c r="L37" s="11"/>
    </row>
    <row r="38" spans="1:12" ht="34" customHeight="1" x14ac:dyDescent="0.35">
      <c r="A38" s="34" t="s">
        <v>169</v>
      </c>
      <c r="B38" s="14" t="s">
        <v>170</v>
      </c>
      <c r="C38" s="3"/>
      <c r="D38" s="4">
        <v>52.39</v>
      </c>
      <c r="E38" s="4">
        <f t="shared" si="0"/>
        <v>0</v>
      </c>
      <c r="F38" s="4">
        <v>46.7</v>
      </c>
      <c r="G38" s="4">
        <f t="shared" si="1"/>
        <v>0</v>
      </c>
      <c r="H38" s="116"/>
      <c r="I38" s="10" t="s">
        <v>16</v>
      </c>
      <c r="J38" s="11" t="s">
        <v>171</v>
      </c>
      <c r="K38" s="87" t="s">
        <v>17</v>
      </c>
      <c r="L38" s="11"/>
    </row>
    <row r="39" spans="1:12" ht="34" customHeight="1" x14ac:dyDescent="0.35">
      <c r="A39" s="34" t="s">
        <v>172</v>
      </c>
      <c r="B39" s="14" t="s">
        <v>173</v>
      </c>
      <c r="C39" s="3"/>
      <c r="D39" s="4">
        <v>37.26</v>
      </c>
      <c r="E39" s="4">
        <f t="shared" si="0"/>
        <v>0</v>
      </c>
      <c r="F39" s="4">
        <v>33.24</v>
      </c>
      <c r="G39" s="4">
        <f t="shared" si="1"/>
        <v>0</v>
      </c>
      <c r="H39" s="112"/>
      <c r="I39" s="10" t="s">
        <v>16</v>
      </c>
      <c r="J39" s="11" t="s">
        <v>174</v>
      </c>
      <c r="K39" s="87" t="s">
        <v>17</v>
      </c>
      <c r="L39" s="11"/>
    </row>
    <row r="40" spans="1:12" ht="34" customHeight="1" x14ac:dyDescent="0.35">
      <c r="A40" s="34" t="s">
        <v>175</v>
      </c>
      <c r="B40" s="14" t="s">
        <v>176</v>
      </c>
      <c r="C40" s="3"/>
      <c r="D40" s="4">
        <v>24.18</v>
      </c>
      <c r="E40" s="4">
        <f t="shared" si="0"/>
        <v>0</v>
      </c>
      <c r="F40" s="4">
        <v>21.57</v>
      </c>
      <c r="G40" s="4">
        <f t="shared" si="1"/>
        <v>0</v>
      </c>
      <c r="H40" s="113"/>
      <c r="I40" s="10" t="s">
        <v>16</v>
      </c>
      <c r="J40" s="11" t="s">
        <v>177</v>
      </c>
      <c r="K40" s="87" t="s">
        <v>17</v>
      </c>
      <c r="L40" s="11"/>
    </row>
    <row r="41" spans="1:12" ht="82.5" customHeight="1" x14ac:dyDescent="0.35">
      <c r="A41" s="92" t="s">
        <v>45</v>
      </c>
      <c r="B41" s="93" t="s">
        <v>178</v>
      </c>
      <c r="C41" s="91"/>
      <c r="D41" s="4">
        <v>12.83</v>
      </c>
      <c r="E41" s="4">
        <f t="shared" si="0"/>
        <v>0</v>
      </c>
      <c r="F41" s="4">
        <v>11.55</v>
      </c>
      <c r="G41" s="4">
        <f t="shared" si="1"/>
        <v>0</v>
      </c>
      <c r="H41" s="6"/>
      <c r="I41" s="10" t="s">
        <v>16</v>
      </c>
      <c r="J41" s="11" t="s">
        <v>179</v>
      </c>
      <c r="K41" s="87" t="s">
        <v>17</v>
      </c>
      <c r="L41" s="11"/>
    </row>
    <row r="42" spans="1:12" ht="82.5" customHeight="1" x14ac:dyDescent="0.35">
      <c r="A42" s="36" t="s">
        <v>45</v>
      </c>
      <c r="B42" s="2" t="s">
        <v>180</v>
      </c>
      <c r="C42" s="3"/>
      <c r="D42" s="4">
        <v>8.5399999999999991</v>
      </c>
      <c r="E42" s="4">
        <f t="shared" si="0"/>
        <v>0</v>
      </c>
      <c r="F42" s="4">
        <v>7.69</v>
      </c>
      <c r="G42" s="4">
        <f t="shared" si="1"/>
        <v>0</v>
      </c>
      <c r="H42" s="6"/>
      <c r="I42" s="10" t="s">
        <v>16</v>
      </c>
      <c r="J42" s="11" t="s">
        <v>181</v>
      </c>
      <c r="K42" s="87" t="s">
        <v>17</v>
      </c>
      <c r="L42" s="11"/>
    </row>
    <row r="43" spans="1:12" ht="102" customHeight="1" x14ac:dyDescent="0.35">
      <c r="A43" s="92" t="s">
        <v>45</v>
      </c>
      <c r="B43" s="93" t="s">
        <v>182</v>
      </c>
      <c r="C43" s="91"/>
      <c r="D43" s="4">
        <v>23.65</v>
      </c>
      <c r="E43" s="4">
        <f t="shared" si="0"/>
        <v>0</v>
      </c>
      <c r="F43" s="4">
        <v>21.29</v>
      </c>
      <c r="G43" s="4">
        <f t="shared" si="1"/>
        <v>0</v>
      </c>
      <c r="H43" s="6"/>
      <c r="I43" s="10" t="s">
        <v>16</v>
      </c>
      <c r="J43" s="11" t="s">
        <v>183</v>
      </c>
      <c r="K43" s="87" t="s">
        <v>17</v>
      </c>
      <c r="L43" s="11"/>
    </row>
    <row r="44" spans="1:12" ht="94" customHeight="1" x14ac:dyDescent="0.35">
      <c r="A44" s="2" t="s">
        <v>45</v>
      </c>
      <c r="B44" s="2" t="s">
        <v>184</v>
      </c>
      <c r="C44" s="3"/>
      <c r="D44" s="4">
        <v>25.06</v>
      </c>
      <c r="E44" s="4">
        <f t="shared" si="0"/>
        <v>0</v>
      </c>
      <c r="F44" s="4">
        <v>22.56</v>
      </c>
      <c r="G44" s="4">
        <f t="shared" si="1"/>
        <v>0</v>
      </c>
      <c r="H44" s="6"/>
      <c r="I44" s="10" t="s">
        <v>16</v>
      </c>
      <c r="J44" s="11" t="s">
        <v>185</v>
      </c>
      <c r="K44" s="87" t="s">
        <v>17</v>
      </c>
      <c r="L44" s="11"/>
    </row>
    <row r="45" spans="1:12" ht="94" customHeight="1" x14ac:dyDescent="0.35">
      <c r="A45" s="2" t="s">
        <v>86</v>
      </c>
      <c r="B45" s="2" t="s">
        <v>87</v>
      </c>
      <c r="C45" s="3"/>
      <c r="D45" s="4">
        <v>4.9000000000000004</v>
      </c>
      <c r="E45" s="4">
        <f t="shared" si="0"/>
        <v>0</v>
      </c>
      <c r="F45" s="4">
        <v>4.0999999999999996</v>
      </c>
      <c r="G45" s="4">
        <f t="shared" si="1"/>
        <v>0</v>
      </c>
      <c r="H45" s="6"/>
      <c r="I45" s="10" t="s">
        <v>16</v>
      </c>
      <c r="J45" s="11" t="s">
        <v>88</v>
      </c>
      <c r="K45" s="87" t="s">
        <v>17</v>
      </c>
      <c r="L45" s="11"/>
    </row>
    <row r="46" spans="1:12" ht="68.150000000000006" customHeight="1" x14ac:dyDescent="0.35">
      <c r="A46" s="2" t="s">
        <v>89</v>
      </c>
      <c r="B46" s="2" t="s">
        <v>90</v>
      </c>
      <c r="C46" s="3"/>
      <c r="D46" s="4">
        <v>14.48</v>
      </c>
      <c r="E46" s="4">
        <f t="shared" si="0"/>
        <v>0</v>
      </c>
      <c r="F46" s="4">
        <v>13.03</v>
      </c>
      <c r="G46" s="4">
        <f t="shared" si="1"/>
        <v>0</v>
      </c>
      <c r="H46" s="6"/>
      <c r="I46" s="10" t="s">
        <v>16</v>
      </c>
      <c r="J46" s="11" t="s">
        <v>88</v>
      </c>
      <c r="K46" s="87" t="s">
        <v>17</v>
      </c>
      <c r="L46" s="11"/>
    </row>
    <row r="47" spans="1:12" ht="60.65" customHeight="1" x14ac:dyDescent="0.35">
      <c r="A47" s="2" t="s">
        <v>91</v>
      </c>
      <c r="B47" s="35" t="s">
        <v>92</v>
      </c>
      <c r="C47" s="3"/>
      <c r="D47" s="4">
        <v>8.9499999999999993</v>
      </c>
      <c r="E47" s="4">
        <f t="shared" si="0"/>
        <v>0</v>
      </c>
      <c r="F47" s="4">
        <v>8.06</v>
      </c>
      <c r="G47" s="4">
        <f t="shared" si="1"/>
        <v>0</v>
      </c>
      <c r="H47" s="6"/>
      <c r="I47" s="10" t="s">
        <v>16</v>
      </c>
      <c r="J47" s="11" t="s">
        <v>88</v>
      </c>
      <c r="K47" s="87" t="s">
        <v>17</v>
      </c>
      <c r="L47" s="11"/>
    </row>
    <row r="48" spans="1:12" ht="50.15" customHeight="1" x14ac:dyDescent="0.35">
      <c r="A48" s="2" t="s">
        <v>93</v>
      </c>
      <c r="B48" s="35" t="s">
        <v>94</v>
      </c>
      <c r="C48" s="3"/>
      <c r="D48" s="4">
        <v>14.83</v>
      </c>
      <c r="E48" s="4">
        <f t="shared" si="0"/>
        <v>0</v>
      </c>
      <c r="F48" s="4">
        <v>13.35</v>
      </c>
      <c r="G48" s="4">
        <f t="shared" si="1"/>
        <v>0</v>
      </c>
      <c r="H48" s="6"/>
      <c r="I48" s="10" t="s">
        <v>16</v>
      </c>
      <c r="J48" s="11" t="s">
        <v>88</v>
      </c>
      <c r="K48" s="87" t="s">
        <v>17</v>
      </c>
      <c r="L48" s="11"/>
    </row>
    <row r="49" spans="1:12" ht="46.5" customHeight="1" x14ac:dyDescent="0.35">
      <c r="A49" s="2" t="s">
        <v>95</v>
      </c>
      <c r="B49" s="35" t="s">
        <v>96</v>
      </c>
      <c r="C49" s="3"/>
      <c r="D49" s="4">
        <v>17.41</v>
      </c>
      <c r="E49" s="4">
        <f t="shared" si="0"/>
        <v>0</v>
      </c>
      <c r="F49" s="4">
        <v>15.67</v>
      </c>
      <c r="G49" s="4">
        <f t="shared" si="1"/>
        <v>0</v>
      </c>
      <c r="H49" s="6"/>
      <c r="I49" s="10" t="s">
        <v>16</v>
      </c>
      <c r="J49" s="11" t="s">
        <v>88</v>
      </c>
      <c r="K49" s="87" t="s">
        <v>17</v>
      </c>
      <c r="L49" s="11"/>
    </row>
    <row r="50" spans="1:12" ht="50.15" customHeight="1" x14ac:dyDescent="0.35">
      <c r="A50" s="2" t="s">
        <v>97</v>
      </c>
      <c r="B50" s="35" t="s">
        <v>98</v>
      </c>
      <c r="C50" s="3"/>
      <c r="D50" s="4">
        <v>20.79</v>
      </c>
      <c r="E50" s="4">
        <f t="shared" si="0"/>
        <v>0</v>
      </c>
      <c r="F50" s="4">
        <v>18.75</v>
      </c>
      <c r="G50" s="4">
        <f t="shared" si="1"/>
        <v>0</v>
      </c>
      <c r="H50" s="6"/>
      <c r="I50" s="10" t="s">
        <v>16</v>
      </c>
      <c r="J50" s="11" t="s">
        <v>88</v>
      </c>
      <c r="K50" s="87" t="s">
        <v>17</v>
      </c>
      <c r="L50" s="11"/>
    </row>
    <row r="51" spans="1:12" ht="74.150000000000006" customHeight="1" x14ac:dyDescent="0.35">
      <c r="A51" s="2"/>
      <c r="B51" s="2" t="s">
        <v>186</v>
      </c>
      <c r="C51" s="3"/>
      <c r="D51" s="4">
        <v>18.89</v>
      </c>
      <c r="E51" s="4">
        <f t="shared" si="0"/>
        <v>0</v>
      </c>
      <c r="F51" s="4"/>
      <c r="G51" s="4">
        <f t="shared" si="1"/>
        <v>0</v>
      </c>
      <c r="H51" s="6"/>
      <c r="I51" s="10" t="s">
        <v>187</v>
      </c>
      <c r="J51" s="11" t="s">
        <v>188</v>
      </c>
      <c r="K51" s="89" t="s">
        <v>126</v>
      </c>
      <c r="L51" s="11"/>
    </row>
    <row r="52" spans="1:12" ht="85.5" customHeight="1" x14ac:dyDescent="0.35">
      <c r="A52" s="2" t="s">
        <v>668</v>
      </c>
      <c r="B52" s="2" t="s">
        <v>669</v>
      </c>
      <c r="C52" s="3"/>
      <c r="D52" s="4">
        <v>40.69</v>
      </c>
      <c r="E52" s="4">
        <f t="shared" si="0"/>
        <v>0</v>
      </c>
      <c r="F52" s="71">
        <v>40.69</v>
      </c>
      <c r="G52" s="4">
        <f t="shared" si="1"/>
        <v>0</v>
      </c>
      <c r="I52" s="10" t="s">
        <v>16</v>
      </c>
      <c r="J52" s="11" t="s">
        <v>189</v>
      </c>
      <c r="K52" s="94" t="s">
        <v>17</v>
      </c>
      <c r="L52" s="37"/>
    </row>
    <row r="53" spans="1:12" ht="83.15" customHeight="1" x14ac:dyDescent="0.35">
      <c r="A53" s="2" t="s">
        <v>670</v>
      </c>
      <c r="B53" s="2" t="s">
        <v>671</v>
      </c>
      <c r="C53" s="3"/>
      <c r="D53" s="4">
        <v>40.83</v>
      </c>
      <c r="E53" s="4">
        <f t="shared" si="0"/>
        <v>0</v>
      </c>
      <c r="F53" s="4">
        <v>40.83</v>
      </c>
      <c r="G53" s="4">
        <f t="shared" si="1"/>
        <v>0</v>
      </c>
      <c r="I53" s="10" t="s">
        <v>16</v>
      </c>
      <c r="J53" s="11" t="s">
        <v>190</v>
      </c>
      <c r="K53" s="94" t="s">
        <v>17</v>
      </c>
      <c r="L53" s="37"/>
    </row>
    <row r="54" spans="1:12" ht="74.150000000000006" customHeight="1" x14ac:dyDescent="0.35">
      <c r="A54" s="2" t="s">
        <v>122</v>
      </c>
      <c r="B54" s="2" t="s">
        <v>191</v>
      </c>
      <c r="C54" s="3"/>
      <c r="D54" s="4">
        <v>2.66</v>
      </c>
      <c r="E54" s="4">
        <f t="shared" si="0"/>
        <v>0</v>
      </c>
      <c r="F54" s="4">
        <v>4.8499999999999996</v>
      </c>
      <c r="G54" s="4">
        <f t="shared" si="1"/>
        <v>0</v>
      </c>
      <c r="H54" s="6"/>
      <c r="I54" s="10" t="s">
        <v>16</v>
      </c>
      <c r="J54" s="11" t="s">
        <v>192</v>
      </c>
      <c r="K54" s="87" t="s">
        <v>17</v>
      </c>
      <c r="L54" s="11"/>
    </row>
    <row r="55" spans="1:12" ht="85" customHeight="1" x14ac:dyDescent="0.35">
      <c r="A55" s="2" t="s">
        <v>108</v>
      </c>
      <c r="B55" s="2" t="s">
        <v>109</v>
      </c>
      <c r="C55" s="3"/>
      <c r="D55" s="4">
        <v>15</v>
      </c>
      <c r="E55" s="4">
        <f t="shared" si="0"/>
        <v>0</v>
      </c>
      <c r="F55" s="4">
        <v>13.32</v>
      </c>
      <c r="G55" s="4">
        <f t="shared" si="1"/>
        <v>0</v>
      </c>
      <c r="H55" s="6"/>
      <c r="I55" s="10" t="s">
        <v>16</v>
      </c>
      <c r="J55" s="11" t="s">
        <v>193</v>
      </c>
      <c r="K55" s="87" t="s">
        <v>17</v>
      </c>
      <c r="L55" s="11"/>
    </row>
    <row r="56" spans="1:12" x14ac:dyDescent="0.35">
      <c r="G56" s="4">
        <f t="shared" si="1"/>
        <v>0</v>
      </c>
      <c r="K56" s="12"/>
      <c r="L56" s="12"/>
    </row>
    <row r="57" spans="1:12" s="81" customFormat="1" ht="30" customHeight="1" x14ac:dyDescent="0.35">
      <c r="A57" s="74"/>
      <c r="B57" s="74" t="s">
        <v>194</v>
      </c>
      <c r="C57" s="75"/>
      <c r="D57" s="76"/>
      <c r="E57" s="76">
        <v>0</v>
      </c>
      <c r="F57" s="76">
        <v>2777.5</v>
      </c>
      <c r="G57" s="76">
        <f t="shared" si="1"/>
        <v>0</v>
      </c>
      <c r="H57" s="77"/>
      <c r="I57" s="78" t="s">
        <v>195</v>
      </c>
      <c r="J57" s="80"/>
      <c r="K57" s="89" t="s">
        <v>126</v>
      </c>
      <c r="L57" s="80"/>
    </row>
    <row r="58" spans="1:12" ht="30" customHeight="1" x14ac:dyDescent="0.35">
      <c r="A58" s="2"/>
      <c r="B58" s="2"/>
      <c r="C58" s="3"/>
      <c r="D58" s="4"/>
      <c r="E58" s="4"/>
      <c r="F58" s="4"/>
      <c r="G58" s="4"/>
      <c r="H58" s="6"/>
      <c r="I58" s="10"/>
      <c r="J58" s="11"/>
      <c r="K58" s="11"/>
      <c r="L58" s="11"/>
    </row>
    <row r="59" spans="1:12" ht="15" x14ac:dyDescent="0.35">
      <c r="D59" s="16"/>
      <c r="E59" s="17">
        <f>SUM(E14:E58)</f>
        <v>0</v>
      </c>
      <c r="F59" s="17"/>
      <c r="G59" s="17">
        <f>+SUM(G14:G57)</f>
        <v>0</v>
      </c>
      <c r="K59" s="12"/>
      <c r="L59" s="12"/>
    </row>
    <row r="60" spans="1:12" x14ac:dyDescent="0.35">
      <c r="D60" s="8"/>
      <c r="E60" s="8"/>
      <c r="F60" s="8"/>
      <c r="G60" s="8"/>
      <c r="K60" s="12"/>
      <c r="L60" s="12"/>
    </row>
    <row r="61" spans="1:12" x14ac:dyDescent="0.35">
      <c r="D61" s="8"/>
      <c r="E61" s="8"/>
      <c r="F61" s="8"/>
      <c r="G61" s="8"/>
      <c r="K61" s="12"/>
      <c r="L61" s="12"/>
    </row>
    <row r="62" spans="1:12" ht="92.15" customHeight="1" x14ac:dyDescent="0.35">
      <c r="A62" s="14" t="s">
        <v>45</v>
      </c>
      <c r="B62" s="35" t="s">
        <v>196</v>
      </c>
      <c r="C62" s="3">
        <v>0</v>
      </c>
      <c r="D62" s="4">
        <v>3130.82</v>
      </c>
      <c r="E62" s="4">
        <f>D62*C62</f>
        <v>0</v>
      </c>
      <c r="F62" s="4"/>
      <c r="G62" s="4"/>
      <c r="H62" s="6"/>
      <c r="I62" s="10" t="s">
        <v>16</v>
      </c>
      <c r="J62" s="11" t="s">
        <v>197</v>
      </c>
      <c r="K62" s="89" t="s">
        <v>126</v>
      </c>
      <c r="L62" s="11"/>
    </row>
    <row r="63" spans="1:12" ht="15" x14ac:dyDescent="0.35">
      <c r="A63" s="7"/>
      <c r="B63" s="7"/>
      <c r="C63" s="8"/>
      <c r="D63" s="8"/>
      <c r="E63" s="17">
        <f>SUM(E62)</f>
        <v>0</v>
      </c>
      <c r="F63" s="17"/>
      <c r="G63" s="17"/>
      <c r="K63" s="12"/>
      <c r="L63" s="12"/>
    </row>
    <row r="64" spans="1:12" x14ac:dyDescent="0.35">
      <c r="A64" s="7"/>
      <c r="B64" s="7"/>
      <c r="C64" s="8"/>
      <c r="D64" s="8"/>
      <c r="E64" s="8"/>
      <c r="F64" s="8"/>
      <c r="G64" s="8"/>
      <c r="K64" s="12"/>
      <c r="L64" s="12"/>
    </row>
    <row r="65" spans="1:12" x14ac:dyDescent="0.35">
      <c r="A65" s="7"/>
      <c r="B65" s="7"/>
      <c r="C65" s="8"/>
      <c r="D65" s="8"/>
      <c r="E65" s="8"/>
      <c r="F65" s="8"/>
      <c r="G65" s="8"/>
      <c r="L65" s="12"/>
    </row>
    <row r="66" spans="1:12" x14ac:dyDescent="0.35">
      <c r="A66" s="7"/>
      <c r="B66" s="7"/>
      <c r="C66" s="8"/>
      <c r="D66" s="8"/>
      <c r="E66" s="8"/>
      <c r="F66" s="8"/>
      <c r="G66" s="8"/>
      <c r="L66" s="12"/>
    </row>
    <row r="67" spans="1:12" x14ac:dyDescent="0.35">
      <c r="A67" s="7"/>
      <c r="B67" s="7"/>
      <c r="C67" s="8"/>
      <c r="D67" s="8"/>
      <c r="E67" s="8"/>
      <c r="F67" s="8"/>
      <c r="G67" s="8"/>
      <c r="L67" s="12"/>
    </row>
    <row r="68" spans="1:12" x14ac:dyDescent="0.35">
      <c r="A68" s="7"/>
      <c r="B68" s="7"/>
      <c r="C68" s="8"/>
      <c r="D68" s="8"/>
      <c r="E68" s="8"/>
      <c r="F68" s="8"/>
      <c r="G68" s="8"/>
      <c r="L68" s="12"/>
    </row>
    <row r="69" spans="1:12" x14ac:dyDescent="0.35">
      <c r="A69" s="7"/>
      <c r="B69" s="7"/>
      <c r="C69" s="8"/>
      <c r="D69" s="8"/>
      <c r="E69" s="8"/>
      <c r="F69" s="8"/>
      <c r="G69" s="8"/>
      <c r="L69" s="12"/>
    </row>
    <row r="70" spans="1:12" x14ac:dyDescent="0.35">
      <c r="A70" s="7"/>
      <c r="B70" s="7"/>
      <c r="C70" s="8"/>
      <c r="D70" s="8"/>
      <c r="E70" s="8"/>
      <c r="F70" s="8"/>
      <c r="G70" s="8"/>
      <c r="L70" s="12"/>
    </row>
    <row r="71" spans="1:12" x14ac:dyDescent="0.35">
      <c r="A71" s="7"/>
      <c r="B71" s="7"/>
      <c r="C71" s="8"/>
      <c r="D71" s="8"/>
      <c r="E71" s="8"/>
      <c r="F71" s="8"/>
      <c r="G71" s="8"/>
      <c r="L71" s="12"/>
    </row>
    <row r="72" spans="1:12" x14ac:dyDescent="0.35">
      <c r="A72" s="7"/>
      <c r="B72" s="7"/>
      <c r="C72" s="8"/>
      <c r="D72" s="8"/>
      <c r="E72" s="8"/>
      <c r="F72" s="8"/>
      <c r="G72" s="8"/>
      <c r="L72" s="12"/>
    </row>
    <row r="73" spans="1:12" x14ac:dyDescent="0.35">
      <c r="A73" s="7"/>
      <c r="B73" s="7"/>
      <c r="C73" s="8"/>
      <c r="D73" s="8"/>
      <c r="E73" s="8"/>
      <c r="F73" s="8"/>
      <c r="G73" s="8"/>
      <c r="L73" s="12"/>
    </row>
    <row r="74" spans="1:12" x14ac:dyDescent="0.35">
      <c r="A74" s="7"/>
      <c r="B74" s="7"/>
      <c r="C74" s="8"/>
      <c r="D74" s="8"/>
      <c r="E74" s="8"/>
      <c r="F74" s="8"/>
      <c r="G74" s="8"/>
    </row>
    <row r="75" spans="1:12" x14ac:dyDescent="0.35">
      <c r="A75" s="7"/>
      <c r="B75" s="7"/>
      <c r="C75" s="8"/>
      <c r="D75" s="8"/>
      <c r="E75" s="8"/>
      <c r="F75" s="8"/>
      <c r="G75" s="8"/>
    </row>
    <row r="76" spans="1:12" x14ac:dyDescent="0.35">
      <c r="A76" s="7"/>
      <c r="B76" s="7"/>
      <c r="C76" s="8"/>
      <c r="D76" s="8"/>
      <c r="E76" s="8"/>
      <c r="F76" s="8"/>
      <c r="G76" s="8"/>
    </row>
    <row r="77" spans="1:12" x14ac:dyDescent="0.35">
      <c r="A77" s="7"/>
      <c r="B77" s="7"/>
      <c r="C77" s="8"/>
      <c r="D77" s="8"/>
      <c r="E77" s="8"/>
      <c r="F77" s="8"/>
      <c r="G77" s="8"/>
    </row>
    <row r="78" spans="1:12" x14ac:dyDescent="0.35">
      <c r="A78" s="7"/>
      <c r="B78" s="7"/>
      <c r="C78" s="8"/>
      <c r="D78" s="8"/>
      <c r="E78" s="8"/>
      <c r="F78" s="8"/>
      <c r="G78" s="8"/>
    </row>
    <row r="79" spans="1:12" x14ac:dyDescent="0.35">
      <c r="A79" s="7"/>
      <c r="B79" s="7"/>
      <c r="C79" s="8"/>
      <c r="D79" s="8"/>
      <c r="E79" s="8"/>
      <c r="F79" s="8"/>
      <c r="G79" s="8"/>
    </row>
    <row r="80" spans="1:12" x14ac:dyDescent="0.35">
      <c r="A80" s="7"/>
      <c r="B80" s="7"/>
      <c r="C80" s="8"/>
      <c r="D80" s="8"/>
      <c r="E80" s="8"/>
      <c r="F80" s="8"/>
      <c r="G80" s="8"/>
    </row>
    <row r="81" spans="1:7" x14ac:dyDescent="0.35">
      <c r="A81" s="7"/>
      <c r="B81" s="7"/>
      <c r="C81" s="8"/>
      <c r="D81" s="8"/>
      <c r="E81" s="8"/>
      <c r="F81" s="8"/>
      <c r="G81" s="8"/>
    </row>
    <row r="82" spans="1:7" x14ac:dyDescent="0.35">
      <c r="A82" s="7"/>
      <c r="B82" s="7"/>
      <c r="C82" s="8"/>
      <c r="D82" s="8"/>
      <c r="E82" s="8"/>
      <c r="F82" s="8"/>
      <c r="G82" s="8"/>
    </row>
    <row r="83" spans="1:7" x14ac:dyDescent="0.35">
      <c r="A83" s="7"/>
      <c r="B83" s="7"/>
      <c r="C83" s="8"/>
      <c r="D83" s="8"/>
      <c r="E83" s="8"/>
      <c r="F83" s="8"/>
      <c r="G83" s="8"/>
    </row>
    <row r="84" spans="1:7" x14ac:dyDescent="0.35">
      <c r="A84" s="7"/>
      <c r="B84" s="7"/>
      <c r="C84" s="8"/>
      <c r="D84" s="8"/>
      <c r="E84" s="8"/>
      <c r="F84" s="8"/>
      <c r="G84" s="8"/>
    </row>
    <row r="85" spans="1:7" x14ac:dyDescent="0.35">
      <c r="A85" s="7"/>
      <c r="B85" s="7"/>
      <c r="C85" s="8"/>
      <c r="D85" s="8"/>
      <c r="E85" s="8"/>
      <c r="F85" s="8"/>
      <c r="G85" s="8"/>
    </row>
    <row r="86" spans="1:7" x14ac:dyDescent="0.35">
      <c r="A86" s="7"/>
      <c r="B86" s="7"/>
      <c r="C86" s="8"/>
      <c r="D86" s="8"/>
      <c r="E86" s="8"/>
      <c r="F86" s="8"/>
      <c r="G86" s="8"/>
    </row>
    <row r="87" spans="1:7" x14ac:dyDescent="0.35">
      <c r="A87" s="7"/>
      <c r="B87" s="7"/>
      <c r="C87" s="8"/>
      <c r="D87" s="8"/>
      <c r="E87" s="8"/>
      <c r="F87" s="8"/>
      <c r="G87" s="8"/>
    </row>
    <row r="88" spans="1:7" x14ac:dyDescent="0.35">
      <c r="A88" s="7"/>
      <c r="B88" s="7"/>
      <c r="C88" s="8"/>
      <c r="D88" s="8"/>
      <c r="E88" s="8"/>
      <c r="F88" s="8"/>
      <c r="G88" s="8"/>
    </row>
    <row r="89" spans="1:7" x14ac:dyDescent="0.35">
      <c r="A89" s="7"/>
      <c r="B89" s="7"/>
      <c r="C89" s="8"/>
      <c r="D89" s="8"/>
      <c r="E89" s="8"/>
      <c r="F89" s="8"/>
      <c r="G89" s="8"/>
    </row>
    <row r="90" spans="1:7" x14ac:dyDescent="0.35">
      <c r="A90" s="7"/>
      <c r="B90" s="7"/>
      <c r="C90" s="8"/>
      <c r="D90" s="8"/>
      <c r="E90" s="8"/>
      <c r="F90" s="8"/>
      <c r="G90" s="8"/>
    </row>
    <row r="91" spans="1:7" x14ac:dyDescent="0.35">
      <c r="A91" s="7"/>
      <c r="B91" s="7"/>
      <c r="C91" s="8"/>
      <c r="D91" s="8"/>
      <c r="E91" s="8"/>
      <c r="F91" s="8"/>
      <c r="G91" s="8"/>
    </row>
    <row r="92" spans="1:7" x14ac:dyDescent="0.35">
      <c r="A92" s="7"/>
      <c r="B92" s="7"/>
      <c r="C92" s="8"/>
      <c r="D92" s="8"/>
      <c r="E92" s="8"/>
      <c r="F92" s="8"/>
      <c r="G92" s="8"/>
    </row>
    <row r="93" spans="1:7" x14ac:dyDescent="0.35">
      <c r="A93" s="7"/>
      <c r="B93" s="7"/>
      <c r="C93" s="8"/>
      <c r="D93" s="8"/>
      <c r="E93" s="8"/>
      <c r="F93" s="8"/>
      <c r="G93" s="8"/>
    </row>
    <row r="94" spans="1:7" x14ac:dyDescent="0.35">
      <c r="A94" s="7"/>
      <c r="B94" s="7"/>
      <c r="C94" s="8"/>
      <c r="D94" s="8"/>
      <c r="E94" s="8"/>
      <c r="F94" s="8"/>
      <c r="G94" s="8"/>
    </row>
    <row r="95" spans="1:7" x14ac:dyDescent="0.35">
      <c r="A95" s="7"/>
      <c r="B95" s="7"/>
      <c r="C95" s="8"/>
      <c r="D95" s="8"/>
      <c r="E95" s="8"/>
      <c r="F95" s="8"/>
      <c r="G95" s="8"/>
    </row>
  </sheetData>
  <mergeCells count="5">
    <mergeCell ref="H38:H40"/>
    <mergeCell ref="H17:H18"/>
    <mergeCell ref="H19:H20"/>
    <mergeCell ref="H23:H30"/>
    <mergeCell ref="I23:I30"/>
  </mergeCells>
  <pageMargins left="0.7" right="0.7" top="0.75" bottom="0.75" header="0.3" footer="0.3"/>
  <pageSetup paperSize="9" scale="7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9CF3E-65DD-416A-A032-247ABDF29393}">
  <sheetPr>
    <pageSetUpPr fitToPage="1"/>
  </sheetPr>
  <dimension ref="B1:M105"/>
  <sheetViews>
    <sheetView topLeftCell="A33" zoomScale="70" zoomScaleNormal="70" workbookViewId="0">
      <selection activeCell="D10" sqref="D10:D66"/>
    </sheetView>
  </sheetViews>
  <sheetFormatPr defaultRowHeight="14.5" x14ac:dyDescent="0.35"/>
  <cols>
    <col min="2" max="2" width="20.453125" customWidth="1"/>
    <col min="3" max="3" width="42.453125" customWidth="1"/>
    <col min="4" max="4" width="12.81640625" style="1" customWidth="1"/>
    <col min="5" max="5" width="11.54296875" style="1" customWidth="1"/>
    <col min="6" max="6" width="23.453125" style="1" customWidth="1"/>
    <col min="7" max="7" width="19.1796875" style="1" customWidth="1"/>
    <col min="8" max="8" width="19.81640625" style="1" customWidth="1"/>
    <col min="9" max="9" width="27.81640625" customWidth="1"/>
    <col min="10" max="11" width="20.81640625" style="12" customWidth="1"/>
    <col min="12" max="12" width="13.1796875" customWidth="1"/>
    <col min="13" max="13" width="13.453125" customWidth="1"/>
  </cols>
  <sheetData>
    <row r="1" spans="2:13" x14ac:dyDescent="0.35">
      <c r="L1" s="12"/>
      <c r="M1" s="12"/>
    </row>
    <row r="2" spans="2:13" x14ac:dyDescent="0.35">
      <c r="L2" s="12"/>
      <c r="M2" s="12"/>
    </row>
    <row r="3" spans="2:13" x14ac:dyDescent="0.35">
      <c r="L3" s="12"/>
      <c r="M3" s="12"/>
    </row>
    <row r="4" spans="2:13" x14ac:dyDescent="0.35">
      <c r="C4" s="66" t="s">
        <v>198</v>
      </c>
      <c r="D4" s="67">
        <v>40</v>
      </c>
      <c r="L4" s="12"/>
      <c r="M4" s="12"/>
    </row>
    <row r="5" spans="2:13" x14ac:dyDescent="0.35">
      <c r="C5" s="66" t="s">
        <v>199</v>
      </c>
      <c r="D5" s="67">
        <v>20</v>
      </c>
      <c r="L5" s="12"/>
      <c r="M5" s="12"/>
    </row>
    <row r="6" spans="2:13" x14ac:dyDescent="0.35">
      <c r="C6" s="66"/>
      <c r="D6" s="67">
        <v>60</v>
      </c>
      <c r="L6" s="12"/>
      <c r="M6" s="12"/>
    </row>
    <row r="7" spans="2:13" x14ac:dyDescent="0.35">
      <c r="L7" s="12"/>
      <c r="M7" s="12"/>
    </row>
    <row r="8" spans="2:13" x14ac:dyDescent="0.35">
      <c r="B8" s="38" t="s">
        <v>4</v>
      </c>
      <c r="C8" s="38" t="s">
        <v>5</v>
      </c>
      <c r="D8" s="38" t="s">
        <v>6</v>
      </c>
      <c r="E8" s="39"/>
      <c r="F8" s="38" t="s">
        <v>135</v>
      </c>
      <c r="G8" s="69" t="s">
        <v>7</v>
      </c>
      <c r="H8" s="69" t="s">
        <v>8</v>
      </c>
      <c r="I8" s="38" t="s">
        <v>9</v>
      </c>
      <c r="J8" s="38" t="s">
        <v>10</v>
      </c>
      <c r="K8" s="38" t="s">
        <v>200</v>
      </c>
      <c r="L8" s="38" t="s">
        <v>12</v>
      </c>
      <c r="M8" s="38" t="s">
        <v>13</v>
      </c>
    </row>
    <row r="9" spans="2:13" ht="33.65" customHeight="1" x14ac:dyDescent="0.35"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58"/>
      <c r="M9" s="58"/>
    </row>
    <row r="10" spans="2:13" ht="105" customHeight="1" x14ac:dyDescent="0.35">
      <c r="B10" s="2" t="s">
        <v>201</v>
      </c>
      <c r="C10" s="2" t="s">
        <v>202</v>
      </c>
      <c r="D10" s="3"/>
      <c r="E10" s="4">
        <v>17.350000000000001</v>
      </c>
      <c r="F10" s="4">
        <f t="shared" ref="F10:F41" si="0">E10*D10</f>
        <v>0</v>
      </c>
      <c r="G10" s="4">
        <v>16.43</v>
      </c>
      <c r="H10" s="4">
        <f>SUM(G10*D10)</f>
        <v>0</v>
      </c>
      <c r="I10" s="6"/>
      <c r="J10" s="10"/>
      <c r="K10" s="10" t="s">
        <v>203</v>
      </c>
      <c r="L10" s="87" t="s">
        <v>17</v>
      </c>
      <c r="M10" s="10"/>
    </row>
    <row r="11" spans="2:13" ht="77.150000000000006" customHeight="1" x14ac:dyDescent="0.35">
      <c r="B11" s="2" t="s">
        <v>45</v>
      </c>
      <c r="C11" s="2" t="s">
        <v>46</v>
      </c>
      <c r="D11" s="3"/>
      <c r="E11" s="4">
        <v>20.65</v>
      </c>
      <c r="F11" s="4">
        <f t="shared" si="0"/>
        <v>0</v>
      </c>
      <c r="G11" s="4">
        <v>20.149999999999999</v>
      </c>
      <c r="H11" s="4">
        <f t="shared" ref="H11:H66" si="1">SUM(G11*D11)</f>
        <v>0</v>
      </c>
      <c r="I11" s="115"/>
      <c r="J11" s="34" t="s">
        <v>47</v>
      </c>
      <c r="K11" s="10" t="s">
        <v>204</v>
      </c>
      <c r="L11" s="87" t="s">
        <v>17</v>
      </c>
      <c r="M11" s="10"/>
    </row>
    <row r="12" spans="2:13" ht="90.65" customHeight="1" x14ac:dyDescent="0.35">
      <c r="B12" s="2" t="s">
        <v>45</v>
      </c>
      <c r="C12" s="2" t="s">
        <v>48</v>
      </c>
      <c r="D12" s="3"/>
      <c r="E12" s="4">
        <v>11.23</v>
      </c>
      <c r="F12" s="4">
        <f t="shared" si="0"/>
        <v>0</v>
      </c>
      <c r="G12" s="4">
        <v>17.77</v>
      </c>
      <c r="H12" s="4">
        <f t="shared" si="1"/>
        <v>0</v>
      </c>
      <c r="I12" s="115"/>
      <c r="J12" s="34" t="s">
        <v>47</v>
      </c>
      <c r="K12" s="6" t="s">
        <v>205</v>
      </c>
      <c r="L12" s="87" t="s">
        <v>17</v>
      </c>
      <c r="M12" s="6"/>
    </row>
    <row r="13" spans="2:13" ht="105" customHeight="1" x14ac:dyDescent="0.35">
      <c r="B13" s="2" t="s">
        <v>206</v>
      </c>
      <c r="C13" s="2" t="s">
        <v>207</v>
      </c>
      <c r="D13" s="3"/>
      <c r="E13" s="4">
        <v>20.079999999999998</v>
      </c>
      <c r="F13" s="4">
        <f t="shared" si="0"/>
        <v>0</v>
      </c>
      <c r="G13" s="4">
        <v>18.989999999999998</v>
      </c>
      <c r="H13" s="4">
        <f t="shared" si="1"/>
        <v>0</v>
      </c>
      <c r="I13" s="6"/>
      <c r="J13" s="10"/>
      <c r="K13" s="10" t="s">
        <v>208</v>
      </c>
      <c r="L13" s="87" t="s">
        <v>17</v>
      </c>
      <c r="M13" s="10"/>
    </row>
    <row r="14" spans="2:13" ht="71.5" customHeight="1" x14ac:dyDescent="0.35">
      <c r="B14" s="2" t="s">
        <v>146</v>
      </c>
      <c r="C14" s="2" t="s">
        <v>147</v>
      </c>
      <c r="D14" s="3"/>
      <c r="E14" s="4">
        <v>16.32</v>
      </c>
      <c r="F14" s="4">
        <f t="shared" si="0"/>
        <v>0</v>
      </c>
      <c r="G14" s="4">
        <v>15.43</v>
      </c>
      <c r="H14" s="4">
        <f t="shared" si="1"/>
        <v>0</v>
      </c>
      <c r="I14" s="115"/>
      <c r="J14" s="10"/>
      <c r="K14" s="10" t="s">
        <v>209</v>
      </c>
      <c r="L14" s="87" t="s">
        <v>17</v>
      </c>
      <c r="M14" s="10"/>
    </row>
    <row r="15" spans="2:13" ht="73" customHeight="1" x14ac:dyDescent="0.35">
      <c r="B15" s="2" t="s">
        <v>149</v>
      </c>
      <c r="C15" s="2" t="s">
        <v>150</v>
      </c>
      <c r="D15" s="3"/>
      <c r="E15" s="4">
        <v>10.050000000000001</v>
      </c>
      <c r="F15" s="4">
        <f t="shared" si="0"/>
        <v>0</v>
      </c>
      <c r="G15" s="4">
        <v>9.5</v>
      </c>
      <c r="H15" s="4">
        <f t="shared" si="1"/>
        <v>0</v>
      </c>
      <c r="I15" s="115"/>
      <c r="J15" s="10"/>
      <c r="K15" s="10" t="s">
        <v>210</v>
      </c>
      <c r="L15" s="87" t="s">
        <v>17</v>
      </c>
      <c r="M15" s="10"/>
    </row>
    <row r="16" spans="2:13" ht="105" customHeight="1" x14ac:dyDescent="0.35">
      <c r="B16" s="2" t="s">
        <v>49</v>
      </c>
      <c r="C16" s="2" t="s">
        <v>50</v>
      </c>
      <c r="D16" s="3"/>
      <c r="E16" s="4">
        <v>21.79</v>
      </c>
      <c r="F16" s="4">
        <f t="shared" si="0"/>
        <v>0</v>
      </c>
      <c r="G16" s="4">
        <v>19.61</v>
      </c>
      <c r="H16" s="4">
        <f t="shared" si="1"/>
        <v>0</v>
      </c>
      <c r="I16" s="6"/>
      <c r="J16" s="10" t="s">
        <v>16</v>
      </c>
      <c r="K16" s="10" t="s">
        <v>152</v>
      </c>
      <c r="L16" s="87" t="s">
        <v>17</v>
      </c>
      <c r="M16" s="10"/>
    </row>
    <row r="17" spans="2:13" ht="105" customHeight="1" x14ac:dyDescent="0.35">
      <c r="B17" s="2" t="s">
        <v>52</v>
      </c>
      <c r="C17" s="2" t="s">
        <v>53</v>
      </c>
      <c r="D17" s="3"/>
      <c r="E17" s="4">
        <v>21.79</v>
      </c>
      <c r="F17" s="4">
        <f t="shared" si="0"/>
        <v>0</v>
      </c>
      <c r="G17" s="4">
        <v>19.61</v>
      </c>
      <c r="H17" s="4">
        <f t="shared" si="1"/>
        <v>0</v>
      </c>
      <c r="I17" s="6"/>
      <c r="J17" s="10" t="s">
        <v>16</v>
      </c>
      <c r="K17" s="10" t="s">
        <v>152</v>
      </c>
      <c r="L17" s="87" t="s">
        <v>17</v>
      </c>
      <c r="M17" s="10"/>
    </row>
    <row r="18" spans="2:13" ht="15" customHeight="1" x14ac:dyDescent="0.35">
      <c r="B18" s="2" t="s">
        <v>54</v>
      </c>
      <c r="C18" s="2" t="s">
        <v>55</v>
      </c>
      <c r="D18" s="3"/>
      <c r="E18" s="4">
        <v>5.14</v>
      </c>
      <c r="F18" s="4">
        <f t="shared" si="0"/>
        <v>0</v>
      </c>
      <c r="G18" s="4">
        <v>4.63</v>
      </c>
      <c r="H18" s="4">
        <f t="shared" si="1"/>
        <v>0</v>
      </c>
      <c r="I18" s="115"/>
      <c r="J18" s="114" t="s">
        <v>56</v>
      </c>
      <c r="K18" s="10" t="s">
        <v>153</v>
      </c>
      <c r="L18" s="87" t="s">
        <v>17</v>
      </c>
      <c r="M18" s="10"/>
    </row>
    <row r="19" spans="2:13" ht="15" customHeight="1" x14ac:dyDescent="0.35">
      <c r="B19" s="2" t="s">
        <v>58</v>
      </c>
      <c r="C19" s="2" t="s">
        <v>59</v>
      </c>
      <c r="D19" s="3"/>
      <c r="E19" s="4">
        <v>4.7699999999999996</v>
      </c>
      <c r="F19" s="4">
        <f t="shared" si="0"/>
        <v>0</v>
      </c>
      <c r="G19" s="4">
        <v>4.29</v>
      </c>
      <c r="H19" s="4">
        <f t="shared" si="1"/>
        <v>0</v>
      </c>
      <c r="I19" s="115"/>
      <c r="J19" s="114"/>
      <c r="K19" s="10" t="s">
        <v>153</v>
      </c>
      <c r="L19" s="87" t="s">
        <v>17</v>
      </c>
      <c r="M19" s="10"/>
    </row>
    <row r="20" spans="2:13" ht="15" customHeight="1" x14ac:dyDescent="0.35">
      <c r="B20" s="2" t="s">
        <v>60</v>
      </c>
      <c r="C20" s="2" t="s">
        <v>61</v>
      </c>
      <c r="D20" s="3"/>
      <c r="E20" s="4">
        <v>4.5999999999999996</v>
      </c>
      <c r="F20" s="4">
        <f t="shared" si="0"/>
        <v>0</v>
      </c>
      <c r="G20" s="4"/>
      <c r="H20" s="4">
        <f t="shared" si="1"/>
        <v>0</v>
      </c>
      <c r="I20" s="115"/>
      <c r="J20" s="114"/>
      <c r="K20" s="10" t="s">
        <v>153</v>
      </c>
      <c r="L20" s="87" t="s">
        <v>17</v>
      </c>
      <c r="M20" s="10"/>
    </row>
    <row r="21" spans="2:13" ht="15" customHeight="1" x14ac:dyDescent="0.35">
      <c r="B21" s="2" t="s">
        <v>62</v>
      </c>
      <c r="C21" s="2" t="s">
        <v>63</v>
      </c>
      <c r="D21" s="3"/>
      <c r="E21" s="4">
        <v>3.78</v>
      </c>
      <c r="F21" s="4">
        <f t="shared" si="0"/>
        <v>0</v>
      </c>
      <c r="G21" s="4"/>
      <c r="H21" s="4">
        <f t="shared" si="1"/>
        <v>0</v>
      </c>
      <c r="I21" s="115"/>
      <c r="J21" s="114"/>
      <c r="K21" s="10" t="s">
        <v>153</v>
      </c>
      <c r="L21" s="87" t="s">
        <v>17</v>
      </c>
      <c r="M21" s="10"/>
    </row>
    <row r="22" spans="2:13" ht="15" customHeight="1" x14ac:dyDescent="0.35">
      <c r="B22" s="2" t="s">
        <v>64</v>
      </c>
      <c r="C22" s="2" t="s">
        <v>65</v>
      </c>
      <c r="D22" s="3"/>
      <c r="E22" s="4">
        <v>3.34</v>
      </c>
      <c r="F22" s="4">
        <f t="shared" si="0"/>
        <v>0</v>
      </c>
      <c r="G22" s="4">
        <v>3</v>
      </c>
      <c r="H22" s="4">
        <f t="shared" si="1"/>
        <v>0</v>
      </c>
      <c r="I22" s="115"/>
      <c r="J22" s="114"/>
      <c r="K22" s="10" t="s">
        <v>153</v>
      </c>
      <c r="L22" s="87" t="s">
        <v>17</v>
      </c>
      <c r="M22" s="10"/>
    </row>
    <row r="23" spans="2:13" ht="15" customHeight="1" x14ac:dyDescent="0.35">
      <c r="B23" s="2" t="s">
        <v>66</v>
      </c>
      <c r="C23" s="2" t="s">
        <v>67</v>
      </c>
      <c r="D23" s="3"/>
      <c r="E23" s="4">
        <v>4.7699999999999996</v>
      </c>
      <c r="F23" s="4">
        <f t="shared" si="0"/>
        <v>0</v>
      </c>
      <c r="G23" s="4">
        <v>4.29</v>
      </c>
      <c r="H23" s="4">
        <f t="shared" si="1"/>
        <v>0</v>
      </c>
      <c r="I23" s="115"/>
      <c r="J23" s="114"/>
      <c r="K23" s="10" t="s">
        <v>153</v>
      </c>
      <c r="L23" s="87" t="s">
        <v>17</v>
      </c>
      <c r="M23" s="10"/>
    </row>
    <row r="24" spans="2:13" ht="15" customHeight="1" x14ac:dyDescent="0.35">
      <c r="B24" s="2" t="s">
        <v>68</v>
      </c>
      <c r="C24" s="2" t="s">
        <v>69</v>
      </c>
      <c r="D24" s="3"/>
      <c r="E24" s="4">
        <v>2.34</v>
      </c>
      <c r="F24" s="4">
        <f t="shared" si="0"/>
        <v>0</v>
      </c>
      <c r="G24" s="4">
        <v>2.11</v>
      </c>
      <c r="H24" s="4">
        <f t="shared" si="1"/>
        <v>0</v>
      </c>
      <c r="I24" s="115"/>
      <c r="J24" s="114"/>
      <c r="K24" s="10" t="s">
        <v>153</v>
      </c>
      <c r="L24" s="87" t="s">
        <v>17</v>
      </c>
      <c r="M24" s="10"/>
    </row>
    <row r="25" spans="2:13" ht="15" customHeight="1" x14ac:dyDescent="0.35">
      <c r="B25" s="2" t="s">
        <v>70</v>
      </c>
      <c r="C25" s="2" t="s">
        <v>71</v>
      </c>
      <c r="D25" s="3"/>
      <c r="E25" s="4">
        <v>2</v>
      </c>
      <c r="F25" s="4">
        <f t="shared" si="0"/>
        <v>0</v>
      </c>
      <c r="G25" s="4">
        <v>1.8</v>
      </c>
      <c r="H25" s="4">
        <f t="shared" si="1"/>
        <v>0</v>
      </c>
      <c r="I25" s="115"/>
      <c r="J25" s="114"/>
      <c r="K25" s="10" t="s">
        <v>153</v>
      </c>
      <c r="L25" s="87" t="s">
        <v>17</v>
      </c>
      <c r="M25" s="10"/>
    </row>
    <row r="26" spans="2:13" ht="120.65" customHeight="1" x14ac:dyDescent="0.35">
      <c r="B26" s="2" t="s">
        <v>72</v>
      </c>
      <c r="C26" s="2" t="s">
        <v>73</v>
      </c>
      <c r="D26" s="3"/>
      <c r="E26" s="4">
        <v>55.09</v>
      </c>
      <c r="F26" s="4">
        <f t="shared" si="0"/>
        <v>0</v>
      </c>
      <c r="G26" s="4">
        <v>49.58</v>
      </c>
      <c r="H26" s="4">
        <f t="shared" si="1"/>
        <v>0</v>
      </c>
      <c r="I26" s="6"/>
      <c r="J26" s="10" t="s">
        <v>16</v>
      </c>
      <c r="K26" s="10" t="s">
        <v>211</v>
      </c>
      <c r="L26" s="87" t="s">
        <v>17</v>
      </c>
      <c r="M26" s="10"/>
    </row>
    <row r="27" spans="2:13" ht="65.150000000000006" customHeight="1" x14ac:dyDescent="0.35">
      <c r="B27" s="2" t="s">
        <v>75</v>
      </c>
      <c r="C27" s="2" t="s">
        <v>76</v>
      </c>
      <c r="D27" s="3"/>
      <c r="E27" s="4">
        <v>5.39</v>
      </c>
      <c r="F27" s="4">
        <f t="shared" si="0"/>
        <v>0</v>
      </c>
      <c r="G27" s="4">
        <v>4.8600000000000003</v>
      </c>
      <c r="H27" s="4">
        <f t="shared" si="1"/>
        <v>0</v>
      </c>
      <c r="I27" s="115"/>
      <c r="J27" s="10" t="s">
        <v>39</v>
      </c>
      <c r="K27" s="10" t="s">
        <v>212</v>
      </c>
      <c r="L27" s="87" t="s">
        <v>17</v>
      </c>
      <c r="M27" s="10"/>
    </row>
    <row r="28" spans="2:13" ht="78" customHeight="1" x14ac:dyDescent="0.35">
      <c r="B28" s="2" t="s">
        <v>213</v>
      </c>
      <c r="C28" s="2" t="s">
        <v>214</v>
      </c>
      <c r="D28" s="3"/>
      <c r="E28" s="4">
        <v>3.9</v>
      </c>
      <c r="F28" s="4">
        <f t="shared" si="0"/>
        <v>0</v>
      </c>
      <c r="G28" s="4">
        <v>3.51</v>
      </c>
      <c r="H28" s="4">
        <f t="shared" si="1"/>
        <v>0</v>
      </c>
      <c r="I28" s="115"/>
      <c r="J28" s="10" t="s">
        <v>56</v>
      </c>
      <c r="K28" s="10" t="s">
        <v>212</v>
      </c>
      <c r="L28" s="87" t="s">
        <v>17</v>
      </c>
      <c r="M28" s="10"/>
    </row>
    <row r="29" spans="2:13" ht="105" customHeight="1" x14ac:dyDescent="0.35">
      <c r="B29" s="2" t="s">
        <v>215</v>
      </c>
      <c r="C29" s="2" t="s">
        <v>216</v>
      </c>
      <c r="D29" s="3"/>
      <c r="E29" s="4">
        <v>107.13</v>
      </c>
      <c r="F29" s="4">
        <f t="shared" si="0"/>
        <v>0</v>
      </c>
      <c r="G29" s="4">
        <v>96.43</v>
      </c>
      <c r="H29" s="4">
        <f t="shared" si="1"/>
        <v>0</v>
      </c>
      <c r="I29" s="6"/>
      <c r="J29" s="10" t="s">
        <v>16</v>
      </c>
      <c r="K29" s="10" t="s">
        <v>217</v>
      </c>
      <c r="L29" s="87" t="s">
        <v>17</v>
      </c>
      <c r="M29" s="10"/>
    </row>
    <row r="30" spans="2:13" ht="98.5" customHeight="1" x14ac:dyDescent="0.35">
      <c r="B30" s="92" t="s">
        <v>218</v>
      </c>
      <c r="C30" s="2" t="s">
        <v>219</v>
      </c>
      <c r="D30" s="3"/>
      <c r="E30" s="4">
        <v>37.64</v>
      </c>
      <c r="F30" s="4">
        <f t="shared" si="0"/>
        <v>0</v>
      </c>
      <c r="G30" s="4">
        <v>34.71</v>
      </c>
      <c r="H30" s="4">
        <f t="shared" si="1"/>
        <v>0</v>
      </c>
      <c r="I30" s="6"/>
      <c r="J30" s="10" t="s">
        <v>16</v>
      </c>
      <c r="K30" s="10" t="s">
        <v>217</v>
      </c>
      <c r="L30" s="87" t="s">
        <v>17</v>
      </c>
      <c r="M30" s="10"/>
    </row>
    <row r="31" spans="2:13" ht="105" hidden="1" customHeight="1" x14ac:dyDescent="0.35">
      <c r="B31" s="5"/>
      <c r="C31" s="5"/>
      <c r="D31" s="5"/>
      <c r="E31" s="4"/>
      <c r="F31" s="4">
        <f t="shared" si="0"/>
        <v>0</v>
      </c>
      <c r="G31" s="4"/>
      <c r="H31" s="4">
        <f t="shared" si="1"/>
        <v>0</v>
      </c>
      <c r="I31" s="5"/>
      <c r="J31" s="5"/>
      <c r="K31" s="5"/>
      <c r="L31" s="87" t="s">
        <v>17</v>
      </c>
      <c r="M31" s="5"/>
    </row>
    <row r="32" spans="2:13" ht="111.65" customHeight="1" x14ac:dyDescent="0.35">
      <c r="B32" s="2" t="s">
        <v>78</v>
      </c>
      <c r="C32" s="2" t="s">
        <v>79</v>
      </c>
      <c r="D32" s="3"/>
      <c r="E32" s="4">
        <v>69.02</v>
      </c>
      <c r="F32" s="4">
        <f t="shared" si="0"/>
        <v>0</v>
      </c>
      <c r="G32" s="4">
        <v>62.13</v>
      </c>
      <c r="H32" s="4">
        <f t="shared" si="1"/>
        <v>0</v>
      </c>
      <c r="I32" s="6"/>
      <c r="J32" s="10" t="s">
        <v>16</v>
      </c>
      <c r="K32" s="6" t="s">
        <v>220</v>
      </c>
      <c r="L32" s="87" t="s">
        <v>17</v>
      </c>
      <c r="M32" s="6"/>
    </row>
    <row r="33" spans="2:13" ht="86.5" customHeight="1" x14ac:dyDescent="0.35">
      <c r="B33" s="2" t="s">
        <v>221</v>
      </c>
      <c r="C33" s="2" t="s">
        <v>222</v>
      </c>
      <c r="D33" s="3"/>
      <c r="E33" s="4">
        <v>49.24</v>
      </c>
      <c r="F33" s="4">
        <f t="shared" si="0"/>
        <v>0</v>
      </c>
      <c r="G33" s="4">
        <v>46.54</v>
      </c>
      <c r="H33" s="4">
        <f t="shared" si="1"/>
        <v>0</v>
      </c>
      <c r="I33" s="6"/>
      <c r="J33" s="10" t="s">
        <v>16</v>
      </c>
      <c r="K33" s="10" t="s">
        <v>223</v>
      </c>
      <c r="L33" s="87" t="s">
        <v>17</v>
      </c>
      <c r="M33" s="10"/>
    </row>
    <row r="34" spans="2:13" ht="69" customHeight="1" x14ac:dyDescent="0.35">
      <c r="B34" s="2" t="s">
        <v>672</v>
      </c>
      <c r="C34" s="2" t="s">
        <v>673</v>
      </c>
      <c r="D34" s="3"/>
      <c r="E34" s="4">
        <v>55.4</v>
      </c>
      <c r="F34" s="4">
        <f t="shared" si="0"/>
        <v>0</v>
      </c>
      <c r="G34" s="4">
        <v>55.4</v>
      </c>
      <c r="H34" s="4">
        <f t="shared" si="1"/>
        <v>0</v>
      </c>
      <c r="J34" s="6" t="s">
        <v>16</v>
      </c>
      <c r="K34" s="6" t="s">
        <v>224</v>
      </c>
      <c r="L34" s="87" t="s">
        <v>17</v>
      </c>
      <c r="M34" s="6"/>
    </row>
    <row r="35" spans="2:13" ht="80.150000000000006" customHeight="1" x14ac:dyDescent="0.35">
      <c r="B35" s="14" t="s">
        <v>674</v>
      </c>
      <c r="C35" s="2" t="s">
        <v>675</v>
      </c>
      <c r="D35" s="3"/>
      <c r="E35" s="4">
        <v>58.99</v>
      </c>
      <c r="F35" s="4">
        <f t="shared" si="0"/>
        <v>0</v>
      </c>
      <c r="G35" s="4">
        <v>58.99</v>
      </c>
      <c r="H35" s="4">
        <f t="shared" si="1"/>
        <v>0</v>
      </c>
      <c r="J35" s="10" t="s">
        <v>16</v>
      </c>
      <c r="K35" s="10" t="s">
        <v>224</v>
      </c>
      <c r="L35" s="87" t="s">
        <v>17</v>
      </c>
      <c r="M35" s="6"/>
    </row>
    <row r="36" spans="2:13" ht="106.5" customHeight="1" x14ac:dyDescent="0.35">
      <c r="B36" s="2" t="s">
        <v>161</v>
      </c>
      <c r="C36" s="2" t="s">
        <v>162</v>
      </c>
      <c r="D36" s="3"/>
      <c r="E36" s="4">
        <v>13.69</v>
      </c>
      <c r="F36" s="4">
        <f t="shared" si="0"/>
        <v>0</v>
      </c>
      <c r="G36" s="4">
        <v>12.32</v>
      </c>
      <c r="H36" s="4">
        <f t="shared" si="1"/>
        <v>0</v>
      </c>
      <c r="I36" s="6"/>
      <c r="J36" s="10" t="s">
        <v>16</v>
      </c>
      <c r="K36" s="10" t="s">
        <v>163</v>
      </c>
      <c r="L36" s="87" t="s">
        <v>17</v>
      </c>
      <c r="M36" s="10"/>
    </row>
    <row r="37" spans="2:13" ht="102" customHeight="1" x14ac:dyDescent="0.35">
      <c r="B37" s="2" t="s">
        <v>164</v>
      </c>
      <c r="C37" s="2" t="s">
        <v>165</v>
      </c>
      <c r="D37" s="3"/>
      <c r="E37" s="4">
        <v>13.5</v>
      </c>
      <c r="F37" s="4">
        <f t="shared" si="0"/>
        <v>0</v>
      </c>
      <c r="G37" s="4">
        <v>12.16</v>
      </c>
      <c r="H37" s="4">
        <f t="shared" si="1"/>
        <v>0</v>
      </c>
      <c r="I37" s="6"/>
      <c r="J37" s="10" t="s">
        <v>16</v>
      </c>
      <c r="K37" s="10" t="s">
        <v>163</v>
      </c>
      <c r="L37" s="87" t="s">
        <v>17</v>
      </c>
      <c r="M37" s="10"/>
    </row>
    <row r="38" spans="2:13" ht="126" customHeight="1" x14ac:dyDescent="0.35">
      <c r="B38" s="2" t="s">
        <v>80</v>
      </c>
      <c r="C38" s="2" t="s">
        <v>81</v>
      </c>
      <c r="D38" s="3"/>
      <c r="E38" s="4">
        <v>12.87</v>
      </c>
      <c r="F38" s="4">
        <f t="shared" si="0"/>
        <v>0</v>
      </c>
      <c r="G38" s="4">
        <v>11.58</v>
      </c>
      <c r="H38" s="4">
        <f t="shared" si="1"/>
        <v>0</v>
      </c>
      <c r="I38" s="6"/>
      <c r="J38" s="10" t="s">
        <v>16</v>
      </c>
      <c r="K38" s="10" t="s">
        <v>82</v>
      </c>
      <c r="L38" s="87" t="s">
        <v>17</v>
      </c>
      <c r="M38" s="10"/>
    </row>
    <row r="39" spans="2:13" ht="66" customHeight="1" x14ac:dyDescent="0.35">
      <c r="B39" s="2" t="s">
        <v>225</v>
      </c>
      <c r="C39" s="2" t="s">
        <v>226</v>
      </c>
      <c r="D39" s="3"/>
      <c r="E39" s="4">
        <v>153.84</v>
      </c>
      <c r="F39" s="4">
        <f t="shared" si="0"/>
        <v>0</v>
      </c>
      <c r="G39" s="4">
        <v>138.47</v>
      </c>
      <c r="H39" s="4">
        <f t="shared" si="1"/>
        <v>0</v>
      </c>
      <c r="I39" s="115"/>
      <c r="J39" s="10" t="s">
        <v>16</v>
      </c>
      <c r="K39" s="10" t="s">
        <v>227</v>
      </c>
      <c r="L39" s="87" t="s">
        <v>17</v>
      </c>
      <c r="M39" s="10"/>
    </row>
    <row r="40" spans="2:13" ht="66" customHeight="1" x14ac:dyDescent="0.35">
      <c r="B40" s="2" t="s">
        <v>228</v>
      </c>
      <c r="C40" s="2" t="s">
        <v>229</v>
      </c>
      <c r="D40" s="3"/>
      <c r="E40" s="4">
        <v>171.05</v>
      </c>
      <c r="F40" s="4">
        <f t="shared" si="0"/>
        <v>0</v>
      </c>
      <c r="G40" s="4">
        <v>153.96</v>
      </c>
      <c r="H40" s="4">
        <f t="shared" si="1"/>
        <v>0</v>
      </c>
      <c r="I40" s="115"/>
      <c r="J40" s="10" t="s">
        <v>16</v>
      </c>
      <c r="K40" s="10" t="s">
        <v>227</v>
      </c>
      <c r="L40" s="87" t="s">
        <v>17</v>
      </c>
      <c r="M40" s="10"/>
    </row>
    <row r="41" spans="2:13" ht="121" customHeight="1" x14ac:dyDescent="0.35">
      <c r="B41" s="2" t="s">
        <v>166</v>
      </c>
      <c r="C41" s="2" t="s">
        <v>167</v>
      </c>
      <c r="D41" s="3"/>
      <c r="E41" s="4">
        <v>1.98</v>
      </c>
      <c r="F41" s="4">
        <f t="shared" si="0"/>
        <v>0</v>
      </c>
      <c r="G41" s="4">
        <v>1.78</v>
      </c>
      <c r="H41" s="4">
        <f t="shared" si="1"/>
        <v>0</v>
      </c>
      <c r="I41" s="6"/>
      <c r="J41" s="10" t="s">
        <v>16</v>
      </c>
      <c r="K41" s="10" t="s">
        <v>230</v>
      </c>
      <c r="L41" s="87" t="s">
        <v>17</v>
      </c>
      <c r="M41" s="10"/>
    </row>
    <row r="42" spans="2:13" ht="121" customHeight="1" x14ac:dyDescent="0.35">
      <c r="B42" s="2" t="s">
        <v>231</v>
      </c>
      <c r="C42" s="2" t="s">
        <v>232</v>
      </c>
      <c r="D42" s="3"/>
      <c r="E42" s="4">
        <v>270.97000000000003</v>
      </c>
      <c r="F42" s="4">
        <f t="shared" ref="F42:F62" si="2">E42*D42</f>
        <v>0</v>
      </c>
      <c r="G42" s="4">
        <v>243.89</v>
      </c>
      <c r="H42" s="4">
        <f t="shared" si="1"/>
        <v>0</v>
      </c>
      <c r="I42" s="6"/>
      <c r="J42" s="10" t="s">
        <v>16</v>
      </c>
      <c r="K42" s="10" t="s">
        <v>233</v>
      </c>
      <c r="L42" s="87" t="s">
        <v>17</v>
      </c>
      <c r="M42" s="10"/>
    </row>
    <row r="43" spans="2:13" ht="73.5" customHeight="1" x14ac:dyDescent="0.35">
      <c r="B43" s="2" t="s">
        <v>86</v>
      </c>
      <c r="C43" s="2" t="s">
        <v>87</v>
      </c>
      <c r="D43" s="3"/>
      <c r="E43" s="4">
        <v>4.9000000000000004</v>
      </c>
      <c r="F43" s="4">
        <f t="shared" si="2"/>
        <v>0</v>
      </c>
      <c r="G43" s="4">
        <v>4.42</v>
      </c>
      <c r="H43" s="4">
        <f t="shared" si="1"/>
        <v>0</v>
      </c>
      <c r="I43" s="6"/>
      <c r="J43" s="10" t="s">
        <v>16</v>
      </c>
      <c r="K43" s="10" t="s">
        <v>88</v>
      </c>
      <c r="L43" s="87" t="s">
        <v>17</v>
      </c>
      <c r="M43" s="10"/>
    </row>
    <row r="44" spans="2:13" ht="65.150000000000006" customHeight="1" x14ac:dyDescent="0.35">
      <c r="B44" s="2" t="s">
        <v>89</v>
      </c>
      <c r="C44" s="2" t="s">
        <v>90</v>
      </c>
      <c r="D44" s="3"/>
      <c r="E44" s="4">
        <v>14.48</v>
      </c>
      <c r="F44" s="4">
        <f t="shared" si="2"/>
        <v>0</v>
      </c>
      <c r="G44" s="4">
        <v>13.05</v>
      </c>
      <c r="H44" s="4">
        <f t="shared" si="1"/>
        <v>0</v>
      </c>
      <c r="I44" s="6"/>
      <c r="J44" s="10" t="s">
        <v>16</v>
      </c>
      <c r="K44" s="10" t="s">
        <v>88</v>
      </c>
      <c r="L44" s="87" t="s">
        <v>17</v>
      </c>
      <c r="M44" s="10"/>
    </row>
    <row r="45" spans="2:13" ht="81.650000000000006" customHeight="1" x14ac:dyDescent="0.35">
      <c r="B45" s="2" t="s">
        <v>91</v>
      </c>
      <c r="C45" s="35" t="s">
        <v>92</v>
      </c>
      <c r="D45" s="3"/>
      <c r="E45" s="4">
        <v>8.9499999999999993</v>
      </c>
      <c r="F45" s="4">
        <f t="shared" si="2"/>
        <v>0</v>
      </c>
      <c r="G45" s="4">
        <v>8.06</v>
      </c>
      <c r="H45" s="4">
        <f t="shared" si="1"/>
        <v>0</v>
      </c>
      <c r="I45" s="6"/>
      <c r="J45" s="10" t="s">
        <v>16</v>
      </c>
      <c r="K45" s="10" t="s">
        <v>88</v>
      </c>
      <c r="L45" s="87" t="s">
        <v>17</v>
      </c>
      <c r="M45" s="10"/>
    </row>
    <row r="46" spans="2:13" ht="70" customHeight="1" x14ac:dyDescent="0.35">
      <c r="B46" s="2" t="s">
        <v>93</v>
      </c>
      <c r="C46" s="35" t="s">
        <v>94</v>
      </c>
      <c r="D46" s="3"/>
      <c r="E46" s="4">
        <v>14.83</v>
      </c>
      <c r="F46" s="4">
        <f t="shared" si="2"/>
        <v>0</v>
      </c>
      <c r="G46" s="4">
        <v>13.35</v>
      </c>
      <c r="H46" s="4">
        <f t="shared" si="1"/>
        <v>0</v>
      </c>
      <c r="I46" s="6"/>
      <c r="J46" s="10" t="s">
        <v>16</v>
      </c>
      <c r="K46" s="10" t="s">
        <v>88</v>
      </c>
      <c r="L46" s="87" t="s">
        <v>17</v>
      </c>
      <c r="M46" s="10"/>
    </row>
    <row r="47" spans="2:13" ht="75" customHeight="1" x14ac:dyDescent="0.35">
      <c r="B47" s="2" t="s">
        <v>95</v>
      </c>
      <c r="C47" s="35" t="s">
        <v>96</v>
      </c>
      <c r="D47" s="3"/>
      <c r="E47" s="4">
        <v>17.41</v>
      </c>
      <c r="F47" s="4">
        <f t="shared" si="2"/>
        <v>0</v>
      </c>
      <c r="G47" s="4">
        <v>15.67</v>
      </c>
      <c r="H47" s="4">
        <f t="shared" si="1"/>
        <v>0</v>
      </c>
      <c r="I47" s="6"/>
      <c r="J47" s="10" t="s">
        <v>16</v>
      </c>
      <c r="K47" s="10" t="s">
        <v>88</v>
      </c>
      <c r="L47" s="87" t="s">
        <v>17</v>
      </c>
      <c r="M47" s="10"/>
    </row>
    <row r="48" spans="2:13" ht="81" customHeight="1" x14ac:dyDescent="0.35">
      <c r="B48" s="2" t="s">
        <v>97</v>
      </c>
      <c r="C48" s="35" t="s">
        <v>98</v>
      </c>
      <c r="D48" s="3"/>
      <c r="E48" s="4">
        <v>20.79</v>
      </c>
      <c r="F48" s="4">
        <f t="shared" si="2"/>
        <v>0</v>
      </c>
      <c r="G48" s="4">
        <v>18.739999999999998</v>
      </c>
      <c r="H48" s="4">
        <f t="shared" si="1"/>
        <v>0</v>
      </c>
      <c r="I48" s="6"/>
      <c r="J48" s="10" t="s">
        <v>16</v>
      </c>
      <c r="K48" s="10" t="s">
        <v>88</v>
      </c>
      <c r="L48" s="87" t="s">
        <v>17</v>
      </c>
      <c r="M48" s="10"/>
    </row>
    <row r="49" spans="2:13" ht="97" customHeight="1" x14ac:dyDescent="0.35">
      <c r="B49" s="2"/>
      <c r="C49" s="2" t="s">
        <v>234</v>
      </c>
      <c r="D49" s="3"/>
      <c r="E49" s="4">
        <v>16.649999999999999</v>
      </c>
      <c r="F49" s="4">
        <f t="shared" si="2"/>
        <v>0</v>
      </c>
      <c r="G49" s="4">
        <v>14.99</v>
      </c>
      <c r="H49" s="4">
        <f t="shared" si="1"/>
        <v>0</v>
      </c>
      <c r="I49" s="6"/>
      <c r="J49" s="10" t="s">
        <v>16</v>
      </c>
      <c r="K49" s="10" t="s">
        <v>235</v>
      </c>
      <c r="L49" s="87" t="s">
        <v>17</v>
      </c>
      <c r="M49" s="10" t="s">
        <v>85</v>
      </c>
    </row>
    <row r="50" spans="2:13" ht="107.5" customHeight="1" x14ac:dyDescent="0.35">
      <c r="B50" s="2" t="s">
        <v>236</v>
      </c>
      <c r="C50" s="2" t="s">
        <v>113</v>
      </c>
      <c r="D50" s="3"/>
      <c r="E50" s="4">
        <v>16.649999999999999</v>
      </c>
      <c r="F50" s="4">
        <f t="shared" si="2"/>
        <v>0</v>
      </c>
      <c r="G50" s="4"/>
      <c r="H50" s="4">
        <f t="shared" si="1"/>
        <v>0</v>
      </c>
      <c r="I50" s="6"/>
      <c r="J50" s="10" t="s">
        <v>16</v>
      </c>
      <c r="K50" s="10" t="s">
        <v>235</v>
      </c>
      <c r="L50" s="88" t="s">
        <v>119</v>
      </c>
      <c r="M50" s="10"/>
    </row>
    <row r="51" spans="2:13" ht="114.65" customHeight="1" x14ac:dyDescent="0.35">
      <c r="B51" s="2"/>
      <c r="C51" s="2" t="s">
        <v>115</v>
      </c>
      <c r="D51" s="3"/>
      <c r="E51" s="4">
        <v>11.1</v>
      </c>
      <c r="F51" s="4">
        <f t="shared" si="2"/>
        <v>0</v>
      </c>
      <c r="G51" s="4">
        <v>7.99</v>
      </c>
      <c r="H51" s="4">
        <f t="shared" si="1"/>
        <v>0</v>
      </c>
      <c r="I51" s="6"/>
      <c r="J51" s="10" t="s">
        <v>16</v>
      </c>
      <c r="K51" s="10" t="s">
        <v>235</v>
      </c>
      <c r="L51" s="87" t="s">
        <v>17</v>
      </c>
      <c r="M51" s="10" t="s">
        <v>85</v>
      </c>
    </row>
    <row r="52" spans="2:13" ht="77.5" customHeight="1" x14ac:dyDescent="0.35">
      <c r="B52" s="2"/>
      <c r="C52" s="2" t="s">
        <v>115</v>
      </c>
      <c r="D52" s="3"/>
      <c r="E52" s="4">
        <v>16.649999999999999</v>
      </c>
      <c r="F52" s="4">
        <f t="shared" si="2"/>
        <v>0</v>
      </c>
      <c r="G52" s="4">
        <v>14.99</v>
      </c>
      <c r="H52" s="4">
        <f t="shared" si="1"/>
        <v>0</v>
      </c>
      <c r="I52" s="6"/>
      <c r="J52" s="10" t="s">
        <v>16</v>
      </c>
      <c r="K52" s="10" t="s">
        <v>235</v>
      </c>
      <c r="L52" s="87" t="s">
        <v>17</v>
      </c>
      <c r="M52" s="10" t="s">
        <v>85</v>
      </c>
    </row>
    <row r="53" spans="2:13" ht="69" customHeight="1" x14ac:dyDescent="0.35">
      <c r="B53" s="2" t="s">
        <v>237</v>
      </c>
      <c r="C53" s="2" t="s">
        <v>238</v>
      </c>
      <c r="D53" s="3"/>
      <c r="E53" s="4">
        <v>51.11</v>
      </c>
      <c r="F53" s="4">
        <f t="shared" si="2"/>
        <v>0</v>
      </c>
      <c r="G53" s="4">
        <v>46.13</v>
      </c>
      <c r="H53" s="4">
        <f t="shared" si="1"/>
        <v>0</v>
      </c>
      <c r="I53" s="6"/>
      <c r="J53" s="10" t="s">
        <v>239</v>
      </c>
      <c r="K53" s="10" t="s">
        <v>235</v>
      </c>
      <c r="L53" s="87" t="s">
        <v>17</v>
      </c>
      <c r="M53" s="10"/>
    </row>
    <row r="54" spans="2:13" ht="71.150000000000006" customHeight="1" x14ac:dyDescent="0.35">
      <c r="B54" s="2" t="s">
        <v>105</v>
      </c>
      <c r="C54" s="35" t="s">
        <v>106</v>
      </c>
      <c r="D54" s="3"/>
      <c r="E54" s="4">
        <v>177.87</v>
      </c>
      <c r="F54" s="4">
        <f t="shared" si="2"/>
        <v>0</v>
      </c>
      <c r="G54" s="4">
        <v>160.1</v>
      </c>
      <c r="H54" s="4">
        <f t="shared" si="1"/>
        <v>0</v>
      </c>
      <c r="I54" s="6"/>
      <c r="J54" s="10" t="s">
        <v>240</v>
      </c>
      <c r="K54" s="10" t="s">
        <v>137</v>
      </c>
      <c r="L54" s="87" t="s">
        <v>17</v>
      </c>
      <c r="M54" s="10"/>
    </row>
    <row r="55" spans="2:13" ht="142.5" customHeight="1" x14ac:dyDescent="0.35">
      <c r="B55" s="2" t="s">
        <v>241</v>
      </c>
      <c r="C55" s="35" t="s">
        <v>242</v>
      </c>
      <c r="D55" s="3"/>
      <c r="E55" s="4">
        <v>44.38</v>
      </c>
      <c r="F55" s="4">
        <f t="shared" si="2"/>
        <v>0</v>
      </c>
      <c r="G55" s="4">
        <v>32.549999999999997</v>
      </c>
      <c r="H55" s="4">
        <f t="shared" si="1"/>
        <v>0</v>
      </c>
      <c r="I55" s="6"/>
      <c r="J55" s="10" t="s">
        <v>240</v>
      </c>
      <c r="K55" s="10" t="s">
        <v>243</v>
      </c>
      <c r="L55" s="87" t="s">
        <v>17</v>
      </c>
      <c r="M55" s="10"/>
    </row>
    <row r="56" spans="2:13" ht="66" customHeight="1" x14ac:dyDescent="0.35">
      <c r="B56" s="2" t="s">
        <v>244</v>
      </c>
      <c r="C56" s="2" t="s">
        <v>245</v>
      </c>
      <c r="D56" s="3"/>
      <c r="E56" s="4">
        <v>27.78</v>
      </c>
      <c r="F56" s="4">
        <f t="shared" si="2"/>
        <v>0</v>
      </c>
      <c r="G56" s="4">
        <v>25.17</v>
      </c>
      <c r="H56" s="4">
        <f t="shared" si="1"/>
        <v>0</v>
      </c>
      <c r="I56" s="6"/>
      <c r="J56" s="10" t="s">
        <v>240</v>
      </c>
      <c r="K56" s="10" t="s">
        <v>246</v>
      </c>
      <c r="L56" s="87" t="s">
        <v>17</v>
      </c>
      <c r="M56" s="10"/>
    </row>
    <row r="57" spans="2:13" ht="82.5" customHeight="1" x14ac:dyDescent="0.35">
      <c r="B57" s="2" t="s">
        <v>18</v>
      </c>
      <c r="C57" s="2" t="s">
        <v>19</v>
      </c>
      <c r="D57" s="3"/>
      <c r="E57" s="4">
        <v>7.69</v>
      </c>
      <c r="F57" s="4">
        <f t="shared" si="2"/>
        <v>0</v>
      </c>
      <c r="G57" s="4">
        <v>6.9</v>
      </c>
      <c r="H57" s="4">
        <f t="shared" si="1"/>
        <v>0</v>
      </c>
      <c r="I57" s="6"/>
      <c r="J57" s="10" t="s">
        <v>240</v>
      </c>
      <c r="K57" s="10" t="s">
        <v>247</v>
      </c>
      <c r="L57" s="87" t="s">
        <v>17</v>
      </c>
      <c r="M57" s="10"/>
    </row>
    <row r="58" spans="2:13" ht="83.5" customHeight="1" x14ac:dyDescent="0.35">
      <c r="B58" s="2" t="s">
        <v>21</v>
      </c>
      <c r="C58" s="2" t="s">
        <v>22</v>
      </c>
      <c r="D58" s="3"/>
      <c r="E58" s="4">
        <v>4.49</v>
      </c>
      <c r="F58" s="4">
        <f t="shared" si="2"/>
        <v>0</v>
      </c>
      <c r="G58" s="4">
        <v>3.99</v>
      </c>
      <c r="H58" s="4">
        <f t="shared" si="1"/>
        <v>0</v>
      </c>
      <c r="I58" s="6"/>
      <c r="J58" s="10" t="s">
        <v>240</v>
      </c>
      <c r="K58" s="10" t="s">
        <v>23</v>
      </c>
      <c r="L58" s="87" t="s">
        <v>17</v>
      </c>
      <c r="M58" s="10"/>
    </row>
    <row r="59" spans="2:13" ht="76.5" customHeight="1" x14ac:dyDescent="0.35">
      <c r="B59" s="2" t="s">
        <v>24</v>
      </c>
      <c r="C59" s="2" t="s">
        <v>25</v>
      </c>
      <c r="D59" s="3"/>
      <c r="E59" s="4">
        <v>7.7</v>
      </c>
      <c r="F59" s="4">
        <f t="shared" si="2"/>
        <v>0</v>
      </c>
      <c r="G59" s="4">
        <v>6.91</v>
      </c>
      <c r="H59" s="4">
        <f t="shared" si="1"/>
        <v>0</v>
      </c>
      <c r="I59" s="6"/>
      <c r="J59" s="10" t="s">
        <v>240</v>
      </c>
      <c r="K59" s="10" t="s">
        <v>26</v>
      </c>
      <c r="L59" s="87" t="s">
        <v>17</v>
      </c>
      <c r="M59" s="10"/>
    </row>
    <row r="60" spans="2:13" ht="70" customHeight="1" x14ac:dyDescent="0.35">
      <c r="B60" s="2" t="s">
        <v>27</v>
      </c>
      <c r="C60" s="2" t="s">
        <v>28</v>
      </c>
      <c r="D60" s="3"/>
      <c r="E60" s="4">
        <v>8.9700000000000006</v>
      </c>
      <c r="F60" s="4">
        <f t="shared" si="2"/>
        <v>0</v>
      </c>
      <c r="G60" s="4">
        <v>7.94</v>
      </c>
      <c r="H60" s="4">
        <f t="shared" si="1"/>
        <v>0</v>
      </c>
      <c r="I60" s="6"/>
      <c r="J60" s="6" t="s">
        <v>240</v>
      </c>
      <c r="K60" s="6" t="s">
        <v>29</v>
      </c>
      <c r="L60" s="87" t="s">
        <v>17</v>
      </c>
      <c r="M60" s="6"/>
    </row>
    <row r="61" spans="2:13" ht="98.5" customHeight="1" x14ac:dyDescent="0.35">
      <c r="B61" s="2" t="s">
        <v>30</v>
      </c>
      <c r="C61" s="2" t="s">
        <v>31</v>
      </c>
      <c r="D61" s="3"/>
      <c r="E61" s="4">
        <v>15.07</v>
      </c>
      <c r="F61" s="4">
        <f t="shared" si="2"/>
        <v>0</v>
      </c>
      <c r="G61" s="4">
        <v>13.28</v>
      </c>
      <c r="H61" s="4">
        <f t="shared" si="1"/>
        <v>0</v>
      </c>
      <c r="I61" s="6"/>
      <c r="J61" s="10" t="s">
        <v>240</v>
      </c>
      <c r="K61" s="10" t="s">
        <v>32</v>
      </c>
      <c r="L61" s="87" t="s">
        <v>17</v>
      </c>
      <c r="M61" s="10"/>
    </row>
    <row r="62" spans="2:13" ht="89.15" customHeight="1" x14ac:dyDescent="0.35">
      <c r="B62" s="2" t="s">
        <v>33</v>
      </c>
      <c r="C62" s="2" t="s">
        <v>34</v>
      </c>
      <c r="D62" s="3"/>
      <c r="E62" s="4">
        <v>6.1</v>
      </c>
      <c r="F62" s="4">
        <f t="shared" si="2"/>
        <v>0</v>
      </c>
      <c r="G62" s="4">
        <v>5.38</v>
      </c>
      <c r="H62" s="4">
        <f t="shared" si="1"/>
        <v>0</v>
      </c>
      <c r="I62" s="6"/>
      <c r="J62" s="10" t="s">
        <v>240</v>
      </c>
      <c r="K62" s="10" t="s">
        <v>35</v>
      </c>
      <c r="L62" s="87" t="s">
        <v>17</v>
      </c>
      <c r="M62" s="10"/>
    </row>
    <row r="63" spans="2:13" ht="32.5" customHeight="1" x14ac:dyDescent="0.35">
      <c r="B63" s="2"/>
      <c r="C63" s="2" t="s">
        <v>248</v>
      </c>
      <c r="D63" s="3"/>
      <c r="E63" s="4"/>
      <c r="F63" s="4"/>
      <c r="G63" s="4"/>
      <c r="H63" s="4">
        <f t="shared" si="1"/>
        <v>0</v>
      </c>
      <c r="I63" s="6"/>
      <c r="J63" s="10"/>
      <c r="K63" s="10"/>
      <c r="L63" s="89" t="s">
        <v>126</v>
      </c>
      <c r="M63" s="10"/>
    </row>
    <row r="64" spans="2:13" ht="32.5" customHeight="1" x14ac:dyDescent="0.35">
      <c r="B64" s="2"/>
      <c r="C64" s="2" t="s">
        <v>249</v>
      </c>
      <c r="D64" s="3"/>
      <c r="E64" s="4"/>
      <c r="F64" s="4"/>
      <c r="G64" s="4"/>
      <c r="H64" s="4">
        <f t="shared" si="1"/>
        <v>0</v>
      </c>
      <c r="I64" s="6"/>
      <c r="J64" s="10"/>
      <c r="K64" s="10"/>
      <c r="L64" s="89" t="s">
        <v>126</v>
      </c>
      <c r="M64" s="10"/>
    </row>
    <row r="65" spans="2:13" ht="32.5" customHeight="1" x14ac:dyDescent="0.35">
      <c r="B65" s="2"/>
      <c r="C65" s="2" t="s">
        <v>250</v>
      </c>
      <c r="D65" s="3"/>
      <c r="E65" s="4"/>
      <c r="F65" s="4"/>
      <c r="G65" s="4"/>
      <c r="H65" s="4">
        <f t="shared" si="1"/>
        <v>0</v>
      </c>
      <c r="I65" s="6"/>
      <c r="J65" s="10"/>
      <c r="K65" s="10"/>
      <c r="L65" s="89" t="s">
        <v>126</v>
      </c>
      <c r="M65" s="10"/>
    </row>
    <row r="66" spans="2:13" ht="32.5" customHeight="1" x14ac:dyDescent="0.35">
      <c r="B66" s="2"/>
      <c r="C66" s="2" t="s">
        <v>194</v>
      </c>
      <c r="D66" s="3"/>
      <c r="E66" s="4"/>
      <c r="F66" s="4">
        <v>0</v>
      </c>
      <c r="G66" s="4">
        <v>0</v>
      </c>
      <c r="H66" s="4">
        <f t="shared" si="1"/>
        <v>0</v>
      </c>
      <c r="I66" s="6"/>
      <c r="J66" s="10"/>
      <c r="K66" s="10"/>
      <c r="L66" s="10"/>
      <c r="M66" s="10"/>
    </row>
    <row r="67" spans="2:13" ht="32.5" customHeight="1" x14ac:dyDescent="0.35">
      <c r="B67" s="2"/>
      <c r="C67" s="2"/>
      <c r="D67" s="3"/>
      <c r="E67" s="4"/>
      <c r="F67" s="4"/>
      <c r="G67" s="4"/>
      <c r="H67" s="4"/>
      <c r="I67" s="6"/>
      <c r="J67" s="10"/>
      <c r="K67" s="10"/>
      <c r="L67" s="10"/>
      <c r="M67" s="10"/>
    </row>
    <row r="68" spans="2:13" x14ac:dyDescent="0.35">
      <c r="E68" s="8"/>
      <c r="F68" s="8"/>
      <c r="G68" s="8"/>
      <c r="H68" s="8"/>
      <c r="L68" s="12"/>
      <c r="M68" s="12"/>
    </row>
    <row r="69" spans="2:13" ht="15" x14ac:dyDescent="0.35">
      <c r="E69" s="16"/>
      <c r="F69" s="17">
        <f>SUM(F10:F66)</f>
        <v>0</v>
      </c>
      <c r="G69" s="17"/>
      <c r="H69" s="17">
        <f>SUM(H10:H68)</f>
        <v>0</v>
      </c>
      <c r="L69" s="12"/>
      <c r="M69" s="12"/>
    </row>
    <row r="70" spans="2:13" x14ac:dyDescent="0.35">
      <c r="E70" s="8"/>
      <c r="F70" s="8"/>
      <c r="G70" s="8"/>
      <c r="H70" s="8"/>
      <c r="L70" s="12"/>
      <c r="M70" s="12"/>
    </row>
    <row r="71" spans="2:13" x14ac:dyDescent="0.35">
      <c r="E71" s="8"/>
      <c r="F71" s="8"/>
      <c r="G71" s="8"/>
      <c r="H71" s="8"/>
      <c r="L71" s="12"/>
      <c r="M71" s="12"/>
    </row>
    <row r="72" spans="2:13" x14ac:dyDescent="0.35">
      <c r="E72" s="8"/>
      <c r="F72" s="8"/>
      <c r="G72" s="8"/>
      <c r="H72" s="8"/>
      <c r="L72" s="12"/>
      <c r="M72" s="12"/>
    </row>
    <row r="73" spans="2:13" x14ac:dyDescent="0.35">
      <c r="B73" s="7"/>
      <c r="C73" s="7"/>
      <c r="D73" s="8"/>
      <c r="E73" s="8"/>
      <c r="F73" s="8"/>
      <c r="G73" s="8"/>
      <c r="H73" s="8"/>
      <c r="L73" s="12"/>
      <c r="M73" s="12"/>
    </row>
    <row r="74" spans="2:13" x14ac:dyDescent="0.35">
      <c r="B74" s="7"/>
      <c r="C74" s="7"/>
      <c r="D74" s="8"/>
      <c r="E74" s="8"/>
      <c r="F74" s="8"/>
      <c r="G74" s="8"/>
      <c r="H74" s="8"/>
      <c r="L74" s="12"/>
      <c r="M74" s="12"/>
    </row>
    <row r="75" spans="2:13" x14ac:dyDescent="0.35">
      <c r="B75" s="7"/>
      <c r="C75" s="7"/>
      <c r="D75" s="8"/>
      <c r="E75" s="8"/>
      <c r="F75" s="8"/>
      <c r="G75" s="8"/>
      <c r="H75" s="8"/>
      <c r="L75" s="12"/>
      <c r="M75" s="12"/>
    </row>
    <row r="76" spans="2:13" x14ac:dyDescent="0.35">
      <c r="B76" s="7"/>
      <c r="C76" s="7"/>
      <c r="D76" s="8"/>
      <c r="E76" s="8"/>
      <c r="F76" s="8"/>
      <c r="G76" s="8"/>
      <c r="H76" s="8"/>
      <c r="L76" s="12"/>
      <c r="M76" s="12"/>
    </row>
    <row r="77" spans="2:13" x14ac:dyDescent="0.35">
      <c r="B77" s="7"/>
      <c r="C77" s="7"/>
      <c r="D77" s="8"/>
      <c r="E77" s="8"/>
      <c r="F77" s="8"/>
      <c r="G77" s="8"/>
      <c r="H77" s="8"/>
      <c r="L77" s="12"/>
      <c r="M77" s="12"/>
    </row>
    <row r="78" spans="2:13" x14ac:dyDescent="0.35">
      <c r="B78" s="7"/>
      <c r="C78" s="7"/>
      <c r="D78" s="8"/>
      <c r="E78" s="8"/>
      <c r="F78" s="8"/>
      <c r="G78" s="8"/>
      <c r="H78" s="8"/>
      <c r="L78" s="12"/>
      <c r="M78" s="12"/>
    </row>
    <row r="79" spans="2:13" x14ac:dyDescent="0.35">
      <c r="B79" s="7"/>
      <c r="C79" s="7"/>
      <c r="D79" s="8"/>
      <c r="E79" s="8"/>
      <c r="F79" s="8"/>
      <c r="G79" s="8"/>
      <c r="H79" s="8"/>
      <c r="L79" s="12"/>
      <c r="M79" s="12"/>
    </row>
    <row r="80" spans="2:13" x14ac:dyDescent="0.35">
      <c r="B80" s="7"/>
      <c r="C80" s="7"/>
      <c r="D80" s="8"/>
      <c r="E80" s="8"/>
      <c r="F80" s="8"/>
      <c r="G80" s="8"/>
      <c r="H80" s="8"/>
      <c r="L80" s="12"/>
      <c r="M80" s="12"/>
    </row>
    <row r="81" spans="2:13" x14ac:dyDescent="0.35">
      <c r="B81" s="7"/>
      <c r="C81" s="7"/>
      <c r="D81" s="8"/>
      <c r="E81" s="8"/>
      <c r="F81" s="8"/>
      <c r="G81" s="8"/>
      <c r="H81" s="8"/>
      <c r="M81" s="12"/>
    </row>
    <row r="82" spans="2:13" x14ac:dyDescent="0.35">
      <c r="B82" s="7"/>
      <c r="C82" s="7"/>
      <c r="D82" s="8"/>
      <c r="E82" s="8"/>
      <c r="F82" s="8"/>
      <c r="G82" s="8"/>
      <c r="H82" s="8"/>
      <c r="M82" s="12"/>
    </row>
    <row r="83" spans="2:13" x14ac:dyDescent="0.35">
      <c r="B83" s="7"/>
      <c r="C83" s="7"/>
      <c r="D83" s="8"/>
      <c r="E83" s="8"/>
      <c r="F83" s="8"/>
      <c r="G83" s="8"/>
      <c r="H83" s="8"/>
      <c r="M83" s="12"/>
    </row>
    <row r="84" spans="2:13" x14ac:dyDescent="0.35">
      <c r="B84" s="7"/>
      <c r="C84" s="7"/>
      <c r="D84" s="8"/>
      <c r="E84" s="8"/>
      <c r="F84" s="8"/>
      <c r="G84" s="8"/>
      <c r="H84" s="8"/>
      <c r="M84" s="12"/>
    </row>
    <row r="85" spans="2:13" x14ac:dyDescent="0.35">
      <c r="B85" s="7"/>
      <c r="C85" s="7"/>
      <c r="D85" s="8"/>
      <c r="E85" s="8"/>
      <c r="F85" s="8"/>
      <c r="G85" s="8"/>
      <c r="H85" s="8"/>
      <c r="M85" s="12"/>
    </row>
    <row r="86" spans="2:13" x14ac:dyDescent="0.35">
      <c r="B86" s="7"/>
      <c r="C86" s="7"/>
      <c r="D86" s="8"/>
      <c r="E86" s="8"/>
      <c r="F86" s="8"/>
      <c r="G86" s="8"/>
      <c r="H86" s="8"/>
      <c r="M86" s="12"/>
    </row>
    <row r="87" spans="2:13" x14ac:dyDescent="0.35">
      <c r="B87" s="7"/>
      <c r="C87" s="7"/>
      <c r="D87" s="8"/>
      <c r="E87" s="8"/>
      <c r="F87" s="8"/>
      <c r="G87" s="8"/>
      <c r="H87" s="8"/>
      <c r="M87" s="12"/>
    </row>
    <row r="88" spans="2:13" x14ac:dyDescent="0.35">
      <c r="B88" s="7"/>
      <c r="C88" s="7"/>
      <c r="D88" s="8"/>
      <c r="E88" s="8"/>
      <c r="F88" s="8"/>
      <c r="G88" s="8"/>
      <c r="H88" s="8"/>
      <c r="M88" s="38"/>
    </row>
    <row r="89" spans="2:13" x14ac:dyDescent="0.35">
      <c r="B89" s="7"/>
      <c r="C89" s="7"/>
      <c r="D89" s="8"/>
      <c r="E89" s="8"/>
      <c r="F89" s="8"/>
      <c r="G89" s="8"/>
      <c r="H89" s="8"/>
      <c r="M89" s="58"/>
    </row>
    <row r="90" spans="2:13" x14ac:dyDescent="0.35">
      <c r="B90" s="7"/>
      <c r="C90" s="7"/>
      <c r="D90" s="8"/>
      <c r="E90" s="8"/>
      <c r="F90" s="8"/>
      <c r="G90" s="8"/>
      <c r="H90" s="8"/>
      <c r="M90" s="10"/>
    </row>
    <row r="91" spans="2:13" x14ac:dyDescent="0.35">
      <c r="B91" s="7"/>
      <c r="C91" s="7"/>
      <c r="D91" s="8"/>
      <c r="E91" s="8"/>
      <c r="F91" s="8"/>
      <c r="G91" s="8"/>
      <c r="H91" s="8"/>
      <c r="M91" s="10"/>
    </row>
    <row r="92" spans="2:13" x14ac:dyDescent="0.35">
      <c r="B92" s="7"/>
      <c r="C92" s="7"/>
      <c r="D92" s="8"/>
      <c r="E92" s="8"/>
      <c r="F92" s="8"/>
      <c r="G92" s="8"/>
      <c r="H92" s="8"/>
      <c r="M92" s="6"/>
    </row>
    <row r="93" spans="2:13" x14ac:dyDescent="0.35">
      <c r="B93" s="7"/>
      <c r="C93" s="7"/>
      <c r="D93" s="8"/>
      <c r="E93" s="8"/>
      <c r="F93" s="8"/>
      <c r="G93" s="8"/>
      <c r="H93" s="8"/>
      <c r="M93" s="10"/>
    </row>
    <row r="94" spans="2:13" x14ac:dyDescent="0.35">
      <c r="B94" s="7"/>
      <c r="C94" s="7"/>
      <c r="D94" s="8"/>
      <c r="E94" s="8"/>
      <c r="F94" s="8"/>
      <c r="G94" s="8"/>
      <c r="H94" s="8"/>
      <c r="M94" s="10"/>
    </row>
    <row r="95" spans="2:13" x14ac:dyDescent="0.35">
      <c r="B95" s="7"/>
      <c r="C95" s="7"/>
      <c r="D95" s="8"/>
      <c r="E95" s="8"/>
      <c r="F95" s="8"/>
      <c r="G95" s="8"/>
      <c r="H95" s="8"/>
      <c r="M95" s="10"/>
    </row>
    <row r="96" spans="2:13" x14ac:dyDescent="0.35">
      <c r="B96" s="7"/>
      <c r="C96" s="7"/>
      <c r="D96" s="8"/>
      <c r="E96" s="8"/>
      <c r="F96" s="8"/>
      <c r="G96" s="8"/>
      <c r="H96" s="8"/>
      <c r="M96" s="10"/>
    </row>
    <row r="97" spans="2:13" x14ac:dyDescent="0.35">
      <c r="B97" s="7"/>
      <c r="C97" s="7"/>
      <c r="D97" s="8"/>
      <c r="E97" s="8"/>
      <c r="F97" s="8"/>
      <c r="G97" s="8"/>
      <c r="H97" s="8"/>
      <c r="M97" s="10"/>
    </row>
    <row r="98" spans="2:13" x14ac:dyDescent="0.35">
      <c r="B98" s="7"/>
      <c r="C98" s="7"/>
      <c r="D98" s="8"/>
      <c r="E98" s="8"/>
      <c r="F98" s="8"/>
      <c r="G98" s="8"/>
      <c r="H98" s="8"/>
      <c r="M98" s="10"/>
    </row>
    <row r="99" spans="2:13" x14ac:dyDescent="0.35">
      <c r="B99" s="7"/>
      <c r="C99" s="7"/>
      <c r="D99" s="8"/>
      <c r="E99" s="8"/>
      <c r="F99" s="8"/>
      <c r="G99" s="8"/>
      <c r="H99" s="8"/>
      <c r="M99" s="10"/>
    </row>
    <row r="100" spans="2:13" x14ac:dyDescent="0.35">
      <c r="B100" s="7"/>
      <c r="C100" s="7"/>
      <c r="D100" s="8"/>
      <c r="E100" s="8"/>
      <c r="F100" s="8"/>
      <c r="G100" s="8"/>
      <c r="H100" s="8"/>
      <c r="M100" s="10"/>
    </row>
    <row r="101" spans="2:13" x14ac:dyDescent="0.35">
      <c r="B101" s="7"/>
      <c r="C101" s="7"/>
      <c r="D101" s="8"/>
      <c r="E101" s="8"/>
      <c r="F101" s="8"/>
      <c r="G101" s="8"/>
      <c r="H101" s="8"/>
      <c r="M101" s="10"/>
    </row>
    <row r="102" spans="2:13" x14ac:dyDescent="0.35">
      <c r="B102" s="7"/>
      <c r="C102" s="7"/>
      <c r="D102" s="8"/>
      <c r="E102" s="8"/>
      <c r="F102" s="8"/>
      <c r="G102" s="8"/>
      <c r="H102" s="8"/>
      <c r="M102" s="10"/>
    </row>
    <row r="103" spans="2:13" x14ac:dyDescent="0.35">
      <c r="B103" s="7"/>
      <c r="C103" s="7"/>
      <c r="D103" s="8"/>
      <c r="E103" s="8"/>
      <c r="F103" s="8"/>
      <c r="G103" s="8"/>
      <c r="H103" s="8"/>
      <c r="M103" s="10"/>
    </row>
    <row r="104" spans="2:13" x14ac:dyDescent="0.35">
      <c r="B104" s="7"/>
      <c r="C104" s="7"/>
      <c r="D104" s="8"/>
      <c r="E104" s="8"/>
      <c r="F104" s="8"/>
      <c r="G104" s="8"/>
      <c r="H104" s="8"/>
      <c r="M104" s="10"/>
    </row>
    <row r="105" spans="2:13" x14ac:dyDescent="0.35">
      <c r="B105" s="7"/>
      <c r="C105" s="7"/>
      <c r="D105" s="8"/>
      <c r="E105" s="8"/>
      <c r="F105" s="8"/>
      <c r="G105" s="8"/>
      <c r="H105" s="8"/>
      <c r="M105" s="10"/>
    </row>
  </sheetData>
  <mergeCells count="7">
    <mergeCell ref="B9:K9"/>
    <mergeCell ref="I27:I28"/>
    <mergeCell ref="I39:I40"/>
    <mergeCell ref="I11:I12"/>
    <mergeCell ref="I14:I15"/>
    <mergeCell ref="I18:I25"/>
    <mergeCell ref="J18:J25"/>
  </mergeCells>
  <pageMargins left="0.7" right="0.7" top="0.75" bottom="0.75" header="0.3" footer="0.3"/>
  <pageSetup paperSize="9"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180E2-F090-4F38-9A53-FE495E894A81}">
  <sheetPr>
    <pageSetUpPr fitToPage="1"/>
  </sheetPr>
  <dimension ref="B1:N61"/>
  <sheetViews>
    <sheetView topLeftCell="A10" zoomScale="60" zoomScaleNormal="60" workbookViewId="0">
      <selection activeCell="H24" sqref="H24"/>
    </sheetView>
  </sheetViews>
  <sheetFormatPr defaultRowHeight="14.5" x14ac:dyDescent="0.35"/>
  <cols>
    <col min="2" max="2" width="14.54296875" customWidth="1"/>
    <col min="3" max="3" width="20.453125" customWidth="1"/>
    <col min="4" max="4" width="38.453125" customWidth="1"/>
    <col min="5" max="5" width="12.81640625" style="1" customWidth="1"/>
    <col min="6" max="6" width="9.54296875" style="1" customWidth="1"/>
    <col min="7" max="7" width="23.453125" style="1" customWidth="1"/>
    <col min="8" max="8" width="19.1796875" style="1" customWidth="1"/>
    <col min="9" max="9" width="18.453125" style="1" customWidth="1"/>
    <col min="10" max="10" width="27.81640625" customWidth="1"/>
    <col min="11" max="12" width="19.1796875" style="12" customWidth="1"/>
    <col min="13" max="14" width="11.26953125" customWidth="1"/>
  </cols>
  <sheetData>
    <row r="1" spans="2:14" ht="14.5" customHeight="1" x14ac:dyDescent="0.35">
      <c r="M1" s="12"/>
      <c r="N1" s="12"/>
    </row>
    <row r="2" spans="2:14" ht="14.5" customHeight="1" x14ac:dyDescent="0.35">
      <c r="M2" s="12"/>
      <c r="N2" s="12"/>
    </row>
    <row r="3" spans="2:14" ht="14.5" customHeight="1" x14ac:dyDescent="0.35">
      <c r="M3" s="12"/>
      <c r="N3" s="12"/>
    </row>
    <row r="4" spans="2:14" ht="14.5" customHeight="1" x14ac:dyDescent="0.35">
      <c r="D4" s="66" t="s">
        <v>251</v>
      </c>
      <c r="E4" s="67">
        <v>60</v>
      </c>
      <c r="M4" s="12"/>
      <c r="N4" s="12"/>
    </row>
    <row r="5" spans="2:14" ht="14.5" customHeight="1" x14ac:dyDescent="0.35">
      <c r="M5" s="12"/>
      <c r="N5" s="12"/>
    </row>
    <row r="6" spans="2:14" ht="14.5" customHeight="1" x14ac:dyDescent="0.35">
      <c r="M6" s="12"/>
      <c r="N6" s="12"/>
    </row>
    <row r="7" spans="2:14" ht="14.5" customHeight="1" x14ac:dyDescent="0.35">
      <c r="M7" s="12"/>
      <c r="N7" s="12"/>
    </row>
    <row r="8" spans="2:14" ht="14.5" customHeight="1" x14ac:dyDescent="0.35">
      <c r="B8" s="39" t="s">
        <v>252</v>
      </c>
      <c r="C8" s="39" t="s">
        <v>4</v>
      </c>
      <c r="D8" s="39" t="s">
        <v>5</v>
      </c>
      <c r="E8" s="39" t="s">
        <v>6</v>
      </c>
      <c r="F8" s="39" t="s">
        <v>253</v>
      </c>
      <c r="G8" s="39" t="s">
        <v>135</v>
      </c>
      <c r="H8" s="72" t="s">
        <v>7</v>
      </c>
      <c r="I8" s="72" t="s">
        <v>8</v>
      </c>
      <c r="J8" s="39" t="s">
        <v>9</v>
      </c>
      <c r="K8" s="39" t="s">
        <v>10</v>
      </c>
      <c r="L8" s="39" t="s">
        <v>200</v>
      </c>
      <c r="M8" s="39" t="s">
        <v>12</v>
      </c>
      <c r="N8" s="39" t="s">
        <v>13</v>
      </c>
    </row>
    <row r="9" spans="2:14" ht="33.65" customHeight="1" x14ac:dyDescent="0.35">
      <c r="B9" s="120" t="s">
        <v>254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58"/>
      <c r="N9" s="58"/>
    </row>
    <row r="10" spans="2:14" ht="105" customHeight="1" x14ac:dyDescent="0.35">
      <c r="B10" s="5"/>
      <c r="C10" s="2" t="s">
        <v>255</v>
      </c>
      <c r="D10" s="2" t="s">
        <v>256</v>
      </c>
      <c r="E10" s="3"/>
      <c r="F10" s="4">
        <v>7.92</v>
      </c>
      <c r="G10" s="4">
        <f t="shared" ref="G10:G17" si="0">F10*E10</f>
        <v>0</v>
      </c>
      <c r="H10" s="4">
        <v>7.13</v>
      </c>
      <c r="I10" s="4">
        <f>SUM(H10*E10)</f>
        <v>0</v>
      </c>
      <c r="J10" s="6"/>
      <c r="K10" s="11" t="s">
        <v>39</v>
      </c>
      <c r="L10" s="14" t="s">
        <v>257</v>
      </c>
      <c r="M10" s="87" t="s">
        <v>17</v>
      </c>
      <c r="N10" s="14"/>
    </row>
    <row r="11" spans="2:14" ht="105" customHeight="1" x14ac:dyDescent="0.35">
      <c r="B11" s="5"/>
      <c r="C11" s="43" t="s">
        <v>40</v>
      </c>
      <c r="D11" s="2" t="s">
        <v>41</v>
      </c>
      <c r="E11" s="3"/>
      <c r="F11" s="4">
        <v>8.18</v>
      </c>
      <c r="G11" s="4">
        <f t="shared" si="0"/>
        <v>0</v>
      </c>
      <c r="H11" s="4">
        <v>7.36</v>
      </c>
      <c r="I11" s="4">
        <f t="shared" ref="I11:I23" si="1">SUM(H11*E11)</f>
        <v>0</v>
      </c>
      <c r="J11" s="6"/>
      <c r="K11" s="11" t="s">
        <v>39</v>
      </c>
      <c r="L11" s="14" t="s">
        <v>258</v>
      </c>
      <c r="M11" s="87" t="s">
        <v>17</v>
      </c>
      <c r="N11" s="14"/>
    </row>
    <row r="12" spans="2:14" ht="105" customHeight="1" x14ac:dyDescent="0.35">
      <c r="B12" s="5"/>
      <c r="C12" s="2" t="s">
        <v>259</v>
      </c>
      <c r="D12" s="2" t="s">
        <v>260</v>
      </c>
      <c r="E12" s="3"/>
      <c r="F12" s="4">
        <v>7.05</v>
      </c>
      <c r="G12" s="4">
        <f t="shared" si="0"/>
        <v>0</v>
      </c>
      <c r="H12" s="4">
        <v>6.34</v>
      </c>
      <c r="I12" s="4">
        <f t="shared" si="1"/>
        <v>0</v>
      </c>
      <c r="J12" s="6"/>
      <c r="K12" s="11" t="s">
        <v>39</v>
      </c>
      <c r="L12" s="14"/>
      <c r="M12" s="87" t="s">
        <v>17</v>
      </c>
      <c r="N12" s="14"/>
    </row>
    <row r="13" spans="2:14" ht="105" customHeight="1" x14ac:dyDescent="0.35">
      <c r="B13" s="5"/>
      <c r="C13" s="2" t="s">
        <v>261</v>
      </c>
      <c r="D13" s="2" t="s">
        <v>262</v>
      </c>
      <c r="E13" s="3"/>
      <c r="F13" s="4">
        <v>9.19</v>
      </c>
      <c r="G13" s="4">
        <f t="shared" si="0"/>
        <v>0</v>
      </c>
      <c r="H13" s="4">
        <v>8.27</v>
      </c>
      <c r="I13" s="4">
        <f t="shared" si="1"/>
        <v>0</v>
      </c>
      <c r="J13" s="6"/>
      <c r="K13" s="11" t="s">
        <v>39</v>
      </c>
      <c r="L13" s="14"/>
      <c r="M13" s="87" t="s">
        <v>17</v>
      </c>
      <c r="N13" s="14"/>
    </row>
    <row r="14" spans="2:14" ht="105" customHeight="1" x14ac:dyDescent="0.35">
      <c r="B14" s="5"/>
      <c r="C14" s="2" t="s">
        <v>263</v>
      </c>
      <c r="D14" s="2" t="s">
        <v>264</v>
      </c>
      <c r="E14" s="3"/>
      <c r="F14" s="4">
        <v>9.02</v>
      </c>
      <c r="G14" s="4">
        <f t="shared" si="0"/>
        <v>0</v>
      </c>
      <c r="H14" s="4">
        <v>8.1199999999999992</v>
      </c>
      <c r="I14" s="4">
        <f t="shared" si="1"/>
        <v>0</v>
      </c>
      <c r="J14" s="6"/>
      <c r="K14" s="11" t="s">
        <v>39</v>
      </c>
      <c r="L14" s="14"/>
      <c r="M14" s="87" t="s">
        <v>17</v>
      </c>
      <c r="N14" s="14"/>
    </row>
    <row r="15" spans="2:14" ht="105" customHeight="1" x14ac:dyDescent="0.35">
      <c r="B15" s="5"/>
      <c r="C15" s="2" t="s">
        <v>265</v>
      </c>
      <c r="D15" s="2" t="s">
        <v>266</v>
      </c>
      <c r="E15" s="3"/>
      <c r="F15" s="4">
        <v>7.72</v>
      </c>
      <c r="G15" s="4">
        <f t="shared" si="0"/>
        <v>0</v>
      </c>
      <c r="H15" s="4">
        <v>6.95</v>
      </c>
      <c r="I15" s="4">
        <f t="shared" si="1"/>
        <v>0</v>
      </c>
      <c r="J15" s="6"/>
      <c r="K15" s="11" t="s">
        <v>39</v>
      </c>
      <c r="L15" s="14" t="s">
        <v>267</v>
      </c>
      <c r="M15" s="87" t="s">
        <v>17</v>
      </c>
      <c r="N15" s="14"/>
    </row>
    <row r="16" spans="2:14" ht="105" customHeight="1" x14ac:dyDescent="0.35">
      <c r="B16" s="5"/>
      <c r="C16" s="2" t="s">
        <v>45</v>
      </c>
      <c r="D16" s="2" t="s">
        <v>268</v>
      </c>
      <c r="E16" s="3"/>
      <c r="F16" s="4">
        <v>8.3800000000000008</v>
      </c>
      <c r="G16" s="4">
        <f t="shared" si="0"/>
        <v>0</v>
      </c>
      <c r="H16" s="4">
        <v>7.54</v>
      </c>
      <c r="I16" s="4">
        <f t="shared" si="1"/>
        <v>0</v>
      </c>
      <c r="J16" s="6"/>
      <c r="K16" s="11" t="s">
        <v>39</v>
      </c>
      <c r="L16" s="14" t="s">
        <v>269</v>
      </c>
      <c r="M16" s="87" t="s">
        <v>17</v>
      </c>
      <c r="N16" s="14"/>
    </row>
    <row r="17" spans="2:14" ht="105" customHeight="1" x14ac:dyDescent="0.35">
      <c r="B17" s="5"/>
      <c r="C17" s="2" t="s">
        <v>45</v>
      </c>
      <c r="D17" s="2" t="s">
        <v>270</v>
      </c>
      <c r="E17" s="3"/>
      <c r="F17" s="4">
        <v>8.3800000000000008</v>
      </c>
      <c r="G17" s="4">
        <f t="shared" si="0"/>
        <v>0</v>
      </c>
      <c r="H17" s="4">
        <v>7.54</v>
      </c>
      <c r="I17" s="4">
        <f t="shared" si="1"/>
        <v>0</v>
      </c>
      <c r="J17" s="6"/>
      <c r="K17" s="11" t="s">
        <v>39</v>
      </c>
      <c r="L17" s="14" t="s">
        <v>271</v>
      </c>
      <c r="M17" s="87" t="s">
        <v>17</v>
      </c>
      <c r="N17" s="14"/>
    </row>
    <row r="18" spans="2:14" ht="37.5" customHeight="1" x14ac:dyDescent="0.35">
      <c r="B18" s="5"/>
      <c r="C18" s="2"/>
      <c r="D18" s="2" t="s">
        <v>272</v>
      </c>
      <c r="E18" s="3"/>
      <c r="F18" s="4"/>
      <c r="G18" s="4"/>
      <c r="H18" s="4"/>
      <c r="I18" s="4">
        <f t="shared" si="1"/>
        <v>0</v>
      </c>
      <c r="J18" s="6"/>
      <c r="K18" s="10"/>
      <c r="L18" s="10"/>
      <c r="M18" s="89" t="s">
        <v>126</v>
      </c>
      <c r="N18" s="10"/>
    </row>
    <row r="19" spans="2:14" ht="37.5" customHeight="1" x14ac:dyDescent="0.35">
      <c r="B19" s="5"/>
      <c r="C19" s="2"/>
      <c r="D19" s="2" t="s">
        <v>273</v>
      </c>
      <c r="E19" s="3"/>
      <c r="F19" s="4"/>
      <c r="G19" s="4"/>
      <c r="H19" s="4"/>
      <c r="I19" s="4">
        <f t="shared" si="1"/>
        <v>0</v>
      </c>
      <c r="J19" s="6"/>
      <c r="K19" s="10"/>
      <c r="L19" s="10"/>
      <c r="M19" s="89" t="s">
        <v>126</v>
      </c>
      <c r="N19" s="10"/>
    </row>
    <row r="20" spans="2:14" ht="37.5" customHeight="1" x14ac:dyDescent="0.35">
      <c r="B20" s="5"/>
      <c r="C20" s="2"/>
      <c r="D20" s="2" t="s">
        <v>274</v>
      </c>
      <c r="E20" s="3"/>
      <c r="F20" s="4"/>
      <c r="G20" s="4"/>
      <c r="H20" s="4"/>
      <c r="I20" s="4">
        <f t="shared" si="1"/>
        <v>0</v>
      </c>
      <c r="J20" s="6"/>
      <c r="K20" s="10"/>
      <c r="L20" s="10"/>
      <c r="M20" s="89" t="s">
        <v>126</v>
      </c>
      <c r="N20" s="10"/>
    </row>
    <row r="21" spans="2:14" ht="37.5" customHeight="1" x14ac:dyDescent="0.35">
      <c r="B21" s="5"/>
      <c r="C21" s="2"/>
      <c r="D21" s="2" t="s">
        <v>275</v>
      </c>
      <c r="E21" s="3"/>
      <c r="F21" s="4"/>
      <c r="G21" s="4"/>
      <c r="H21" s="4"/>
      <c r="I21" s="4">
        <f t="shared" si="1"/>
        <v>0</v>
      </c>
      <c r="J21" s="6"/>
      <c r="K21" s="10"/>
      <c r="L21" s="10"/>
      <c r="M21" s="89" t="s">
        <v>126</v>
      </c>
      <c r="N21" s="10"/>
    </row>
    <row r="22" spans="2:14" ht="37.5" customHeight="1" x14ac:dyDescent="0.35">
      <c r="B22" s="5"/>
      <c r="C22" s="2"/>
      <c r="D22" s="2" t="s">
        <v>276</v>
      </c>
      <c r="E22" s="3"/>
      <c r="F22" s="4"/>
      <c r="G22" s="4"/>
      <c r="H22" s="4"/>
      <c r="I22" s="4">
        <f t="shared" si="1"/>
        <v>0</v>
      </c>
      <c r="J22" s="6"/>
      <c r="K22" s="10"/>
      <c r="L22" s="10"/>
      <c r="M22" s="89" t="s">
        <v>126</v>
      </c>
      <c r="N22" s="10"/>
    </row>
    <row r="23" spans="2:14" ht="32.5" customHeight="1" x14ac:dyDescent="0.35">
      <c r="B23" s="79"/>
      <c r="C23" s="74"/>
      <c r="D23" s="74" t="s">
        <v>194</v>
      </c>
      <c r="E23" s="75">
        <v>0</v>
      </c>
      <c r="F23" s="76"/>
      <c r="G23" s="76">
        <v>0</v>
      </c>
      <c r="H23" s="76">
        <v>0</v>
      </c>
      <c r="I23" s="76">
        <f t="shared" si="1"/>
        <v>0</v>
      </c>
      <c r="J23" s="77"/>
      <c r="K23" s="78"/>
      <c r="L23" s="78"/>
      <c r="M23" s="78"/>
      <c r="N23" s="78"/>
    </row>
    <row r="24" spans="2:14" ht="14.5" customHeight="1" x14ac:dyDescent="0.35">
      <c r="F24" s="8"/>
      <c r="G24" s="8"/>
      <c r="H24" s="8"/>
      <c r="I24" s="8"/>
      <c r="M24" s="12"/>
      <c r="N24" s="12"/>
    </row>
    <row r="25" spans="2:14" ht="15" x14ac:dyDescent="0.35">
      <c r="F25" s="16"/>
      <c r="G25" s="17">
        <f>SUM(G10:G23)</f>
        <v>0</v>
      </c>
      <c r="H25" s="17"/>
      <c r="I25" s="17">
        <f>SUM(I10:I23)</f>
        <v>0</v>
      </c>
      <c r="M25" s="12"/>
      <c r="N25" s="12"/>
    </row>
    <row r="26" spans="2:14" ht="14.5" customHeight="1" x14ac:dyDescent="0.35">
      <c r="F26" s="8"/>
      <c r="G26" s="8"/>
      <c r="H26" s="8"/>
      <c r="I26" s="8"/>
      <c r="M26" s="12"/>
      <c r="N26" s="12"/>
    </row>
    <row r="27" spans="2:14" ht="14.5" customHeight="1" x14ac:dyDescent="0.35">
      <c r="F27" s="8"/>
      <c r="G27" s="8"/>
      <c r="H27" s="8"/>
      <c r="I27" s="8"/>
      <c r="M27" s="12"/>
      <c r="N27" s="12"/>
    </row>
    <row r="28" spans="2:14" ht="14.5" customHeight="1" x14ac:dyDescent="0.35">
      <c r="F28" s="8"/>
      <c r="G28" s="8"/>
      <c r="H28" s="8"/>
      <c r="I28" s="8"/>
      <c r="M28" s="12"/>
      <c r="N28" s="12"/>
    </row>
    <row r="29" spans="2:14" ht="14.5" customHeight="1" x14ac:dyDescent="0.35">
      <c r="C29" s="7"/>
      <c r="D29" s="7"/>
      <c r="E29" s="8"/>
      <c r="F29" s="8"/>
      <c r="G29" s="8"/>
      <c r="H29" s="8"/>
      <c r="I29" s="8"/>
      <c r="M29" s="12"/>
      <c r="N29" s="12"/>
    </row>
    <row r="30" spans="2:14" ht="14.5" customHeight="1" x14ac:dyDescent="0.35">
      <c r="C30" s="7"/>
      <c r="D30" s="7"/>
      <c r="E30" s="8"/>
      <c r="F30" s="8"/>
      <c r="G30" s="8"/>
      <c r="H30" s="8"/>
      <c r="I30" s="8"/>
      <c r="M30" s="12"/>
      <c r="N30" s="12"/>
    </row>
    <row r="31" spans="2:14" ht="14.5" customHeight="1" x14ac:dyDescent="0.35">
      <c r="C31" s="7"/>
      <c r="D31" s="7"/>
      <c r="E31" s="8"/>
      <c r="F31" s="8"/>
      <c r="G31" s="8"/>
      <c r="H31" s="8"/>
      <c r="I31" s="8"/>
      <c r="M31" s="12"/>
      <c r="N31" s="12"/>
    </row>
    <row r="32" spans="2:14" ht="14.5" customHeight="1" x14ac:dyDescent="0.35">
      <c r="C32" s="7"/>
      <c r="D32" s="7"/>
      <c r="E32" s="8"/>
      <c r="F32" s="8"/>
      <c r="G32" s="8"/>
      <c r="H32" s="8"/>
      <c r="I32" s="8"/>
      <c r="M32" s="12"/>
      <c r="N32" s="12"/>
    </row>
    <row r="33" spans="3:9" x14ac:dyDescent="0.35">
      <c r="C33" s="7"/>
      <c r="D33" s="7"/>
      <c r="E33" s="8"/>
      <c r="F33" s="8"/>
      <c r="G33" s="8"/>
      <c r="H33" s="8"/>
      <c r="I33" s="8"/>
    </row>
    <row r="34" spans="3:9" x14ac:dyDescent="0.35">
      <c r="C34" s="7"/>
      <c r="D34" s="7"/>
      <c r="E34" s="8"/>
      <c r="F34" s="8"/>
      <c r="G34" s="8"/>
      <c r="H34" s="8"/>
      <c r="I34" s="8"/>
    </row>
    <row r="35" spans="3:9" x14ac:dyDescent="0.35">
      <c r="C35" s="7"/>
      <c r="D35" s="7"/>
      <c r="E35" s="8"/>
      <c r="F35" s="8"/>
      <c r="G35" s="8"/>
      <c r="H35" s="8"/>
      <c r="I35" s="8"/>
    </row>
    <row r="36" spans="3:9" x14ac:dyDescent="0.35">
      <c r="C36" s="7"/>
      <c r="D36" s="7"/>
      <c r="E36" s="8"/>
      <c r="F36" s="8"/>
      <c r="G36" s="8"/>
      <c r="H36" s="8"/>
      <c r="I36" s="8"/>
    </row>
    <row r="37" spans="3:9" x14ac:dyDescent="0.35">
      <c r="C37" s="7"/>
      <c r="D37" s="7"/>
      <c r="E37" s="8"/>
      <c r="F37" s="8"/>
      <c r="G37" s="8"/>
      <c r="H37" s="8"/>
      <c r="I37" s="8"/>
    </row>
    <row r="38" spans="3:9" x14ac:dyDescent="0.35">
      <c r="C38" s="7"/>
      <c r="D38" s="7"/>
      <c r="E38" s="8"/>
      <c r="F38" s="8"/>
      <c r="G38" s="8"/>
      <c r="H38" s="8"/>
      <c r="I38" s="8"/>
    </row>
    <row r="39" spans="3:9" x14ac:dyDescent="0.35">
      <c r="C39" s="7"/>
      <c r="D39" s="7"/>
      <c r="E39" s="8"/>
      <c r="F39" s="8"/>
      <c r="G39" s="8"/>
      <c r="H39" s="8"/>
      <c r="I39" s="8"/>
    </row>
    <row r="40" spans="3:9" x14ac:dyDescent="0.35">
      <c r="C40" s="7"/>
      <c r="D40" s="7"/>
      <c r="E40" s="8"/>
      <c r="F40" s="8"/>
      <c r="G40" s="8"/>
      <c r="H40" s="8"/>
      <c r="I40" s="8"/>
    </row>
    <row r="41" spans="3:9" x14ac:dyDescent="0.35">
      <c r="C41" s="7"/>
      <c r="D41" s="7"/>
      <c r="E41" s="8"/>
      <c r="F41" s="8"/>
      <c r="G41" s="8"/>
      <c r="H41" s="8"/>
      <c r="I41" s="8"/>
    </row>
    <row r="42" spans="3:9" x14ac:dyDescent="0.35">
      <c r="C42" s="7"/>
      <c r="D42" s="7"/>
      <c r="E42" s="8"/>
      <c r="F42" s="8"/>
      <c r="G42" s="8"/>
      <c r="H42" s="8"/>
      <c r="I42" s="8"/>
    </row>
    <row r="43" spans="3:9" x14ac:dyDescent="0.35">
      <c r="C43" s="7"/>
      <c r="D43" s="7"/>
      <c r="E43" s="8"/>
      <c r="F43" s="8"/>
      <c r="G43" s="8"/>
      <c r="H43" s="8"/>
      <c r="I43" s="8"/>
    </row>
    <row r="44" spans="3:9" x14ac:dyDescent="0.35">
      <c r="C44" s="7"/>
      <c r="D44" s="7"/>
      <c r="E44" s="8"/>
      <c r="F44" s="8"/>
      <c r="G44" s="8"/>
      <c r="H44" s="8"/>
      <c r="I44" s="8"/>
    </row>
    <row r="45" spans="3:9" x14ac:dyDescent="0.35">
      <c r="C45" s="7"/>
      <c r="D45" s="7"/>
      <c r="E45" s="8"/>
      <c r="F45" s="8"/>
      <c r="G45" s="8"/>
      <c r="H45" s="8"/>
      <c r="I45" s="8"/>
    </row>
    <row r="46" spans="3:9" x14ac:dyDescent="0.35">
      <c r="C46" s="7"/>
      <c r="D46" s="7"/>
      <c r="E46" s="8"/>
      <c r="F46" s="8"/>
      <c r="G46" s="8"/>
      <c r="H46" s="8"/>
      <c r="I46" s="8"/>
    </row>
    <row r="47" spans="3:9" x14ac:dyDescent="0.35">
      <c r="C47" s="7"/>
      <c r="D47" s="7"/>
      <c r="E47" s="8"/>
      <c r="F47" s="8"/>
      <c r="G47" s="8"/>
      <c r="H47" s="8"/>
      <c r="I47" s="8"/>
    </row>
    <row r="48" spans="3:9" x14ac:dyDescent="0.35">
      <c r="C48" s="7"/>
      <c r="D48" s="7"/>
      <c r="E48" s="8"/>
      <c r="F48" s="8"/>
      <c r="G48" s="8"/>
      <c r="H48" s="8"/>
      <c r="I48" s="8"/>
    </row>
    <row r="49" spans="3:9" x14ac:dyDescent="0.35">
      <c r="C49" s="7"/>
      <c r="D49" s="7"/>
      <c r="E49" s="8"/>
      <c r="F49" s="8"/>
      <c r="G49" s="8"/>
      <c r="H49" s="8"/>
      <c r="I49" s="8"/>
    </row>
    <row r="50" spans="3:9" x14ac:dyDescent="0.35">
      <c r="C50" s="7"/>
      <c r="D50" s="7"/>
      <c r="E50" s="8"/>
      <c r="F50" s="8"/>
      <c r="G50" s="8"/>
      <c r="H50" s="8"/>
      <c r="I50" s="8"/>
    </row>
    <row r="51" spans="3:9" x14ac:dyDescent="0.35">
      <c r="C51" s="7"/>
      <c r="D51" s="7"/>
      <c r="E51" s="8"/>
      <c r="F51" s="8"/>
      <c r="G51" s="8"/>
      <c r="H51" s="8"/>
      <c r="I51" s="8"/>
    </row>
    <row r="52" spans="3:9" x14ac:dyDescent="0.35">
      <c r="C52" s="7"/>
      <c r="D52" s="7"/>
      <c r="E52" s="8"/>
      <c r="F52" s="8"/>
      <c r="G52" s="8"/>
      <c r="H52" s="8"/>
      <c r="I52" s="8"/>
    </row>
    <row r="53" spans="3:9" x14ac:dyDescent="0.35">
      <c r="C53" s="7"/>
      <c r="D53" s="7"/>
      <c r="E53" s="8"/>
      <c r="F53" s="8"/>
      <c r="G53" s="8"/>
      <c r="H53" s="8"/>
      <c r="I53" s="8"/>
    </row>
    <row r="54" spans="3:9" x14ac:dyDescent="0.35">
      <c r="C54" s="7"/>
      <c r="D54" s="7"/>
      <c r="E54" s="8"/>
      <c r="F54" s="8"/>
      <c r="G54" s="8"/>
      <c r="H54" s="8"/>
      <c r="I54" s="8"/>
    </row>
    <row r="55" spans="3:9" x14ac:dyDescent="0.35">
      <c r="C55" s="7"/>
      <c r="D55" s="7"/>
      <c r="E55" s="8"/>
      <c r="F55" s="8"/>
      <c r="G55" s="8"/>
      <c r="H55" s="8"/>
      <c r="I55" s="8"/>
    </row>
    <row r="56" spans="3:9" x14ac:dyDescent="0.35">
      <c r="C56" s="7"/>
      <c r="D56" s="7"/>
      <c r="E56" s="8"/>
      <c r="F56" s="8"/>
      <c r="G56" s="8"/>
      <c r="H56" s="8"/>
      <c r="I56" s="8"/>
    </row>
    <row r="57" spans="3:9" x14ac:dyDescent="0.35">
      <c r="C57" s="7"/>
      <c r="D57" s="7"/>
      <c r="E57" s="8"/>
      <c r="F57" s="8"/>
      <c r="G57" s="8"/>
      <c r="H57" s="8"/>
      <c r="I57" s="8"/>
    </row>
    <row r="58" spans="3:9" x14ac:dyDescent="0.35">
      <c r="C58" s="7"/>
      <c r="D58" s="7"/>
      <c r="E58" s="8"/>
      <c r="F58" s="8"/>
      <c r="G58" s="8"/>
      <c r="H58" s="8"/>
      <c r="I58" s="8"/>
    </row>
    <row r="59" spans="3:9" x14ac:dyDescent="0.35">
      <c r="C59" s="7"/>
      <c r="D59" s="7"/>
      <c r="E59" s="8"/>
      <c r="F59" s="8"/>
      <c r="G59" s="8"/>
      <c r="H59" s="8"/>
      <c r="I59" s="8"/>
    </row>
    <row r="60" spans="3:9" x14ac:dyDescent="0.35">
      <c r="C60" s="7"/>
      <c r="D60" s="7"/>
      <c r="E60" s="8"/>
      <c r="F60" s="8"/>
      <c r="G60" s="8"/>
      <c r="H60" s="8"/>
      <c r="I60" s="8"/>
    </row>
    <row r="61" spans="3:9" x14ac:dyDescent="0.35">
      <c r="C61" s="7"/>
      <c r="D61" s="7"/>
      <c r="E61" s="8"/>
      <c r="F61" s="8"/>
      <c r="G61" s="8"/>
      <c r="H61" s="8"/>
      <c r="I61" s="8"/>
    </row>
  </sheetData>
  <mergeCells count="1">
    <mergeCell ref="B9:L9"/>
  </mergeCells>
  <pageMargins left="0.7" right="0.7" top="0.75" bottom="0.75" header="0.3" footer="0.3"/>
  <pageSetup paperSize="9" scale="7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FB8F-8DF3-4F05-B552-C0459D519875}">
  <sheetPr>
    <pageSetUpPr fitToPage="1"/>
  </sheetPr>
  <dimension ref="A1:M67"/>
  <sheetViews>
    <sheetView topLeftCell="A24" zoomScale="70" zoomScaleNormal="70" workbookViewId="0">
      <selection activeCell="D10" sqref="D10:D28"/>
    </sheetView>
  </sheetViews>
  <sheetFormatPr defaultRowHeight="14.5" x14ac:dyDescent="0.35"/>
  <cols>
    <col min="1" max="1" width="16.81640625" customWidth="1"/>
    <col min="2" max="2" width="20.453125" customWidth="1"/>
    <col min="3" max="3" width="38.453125" customWidth="1"/>
    <col min="4" max="4" width="12.81640625" style="1" customWidth="1"/>
    <col min="5" max="5" width="9.54296875" style="1" customWidth="1"/>
    <col min="6" max="6" width="23.453125" style="1" customWidth="1"/>
    <col min="7" max="7" width="20.54296875" style="1" customWidth="1"/>
    <col min="8" max="8" width="18.81640625" style="1" customWidth="1"/>
    <col min="9" max="9" width="27.81640625" customWidth="1"/>
    <col min="10" max="10" width="21.54296875" style="12" customWidth="1"/>
    <col min="11" max="11" width="22.453125" style="12" customWidth="1"/>
  </cols>
  <sheetData>
    <row r="1" spans="1:13" x14ac:dyDescent="0.35">
      <c r="L1" s="12"/>
      <c r="M1" s="12"/>
    </row>
    <row r="2" spans="1:13" x14ac:dyDescent="0.35">
      <c r="C2" t="s">
        <v>131</v>
      </c>
      <c r="D2" s="1">
        <v>90</v>
      </c>
      <c r="L2" s="12"/>
      <c r="M2" s="12"/>
    </row>
    <row r="3" spans="1:13" x14ac:dyDescent="0.35">
      <c r="C3" t="s">
        <v>132</v>
      </c>
      <c r="D3" s="1">
        <v>90</v>
      </c>
      <c r="L3" s="12"/>
      <c r="M3" s="12"/>
    </row>
    <row r="4" spans="1:13" x14ac:dyDescent="0.35">
      <c r="D4" s="1">
        <v>180</v>
      </c>
      <c r="L4" s="12"/>
      <c r="M4" s="12"/>
    </row>
    <row r="5" spans="1:13" x14ac:dyDescent="0.35">
      <c r="L5" s="12"/>
      <c r="M5" s="12"/>
    </row>
    <row r="6" spans="1:13" x14ac:dyDescent="0.35">
      <c r="L6" s="12"/>
      <c r="M6" s="12"/>
    </row>
    <row r="7" spans="1:13" x14ac:dyDescent="0.35">
      <c r="L7" s="12"/>
      <c r="M7" s="12"/>
    </row>
    <row r="8" spans="1:13" x14ac:dyDescent="0.35">
      <c r="A8" s="38" t="s">
        <v>252</v>
      </c>
      <c r="B8" s="38" t="s">
        <v>4</v>
      </c>
      <c r="C8" s="38" t="s">
        <v>5</v>
      </c>
      <c r="D8" s="38" t="s">
        <v>6</v>
      </c>
      <c r="E8" s="39" t="s">
        <v>277</v>
      </c>
      <c r="F8" s="38" t="s">
        <v>135</v>
      </c>
      <c r="G8" s="72" t="s">
        <v>7</v>
      </c>
      <c r="H8" s="72" t="s">
        <v>8</v>
      </c>
      <c r="I8" s="38" t="s">
        <v>9</v>
      </c>
      <c r="J8" s="38" t="s">
        <v>10</v>
      </c>
      <c r="K8" s="38" t="s">
        <v>11</v>
      </c>
      <c r="L8" s="38" t="s">
        <v>278</v>
      </c>
      <c r="M8" s="38" t="s">
        <v>13</v>
      </c>
    </row>
    <row r="9" spans="1:13" ht="41.15" customHeight="1" x14ac:dyDescent="0.35">
      <c r="A9" s="120" t="s">
        <v>279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58"/>
      <c r="M9" s="58"/>
    </row>
    <row r="10" spans="1:13" ht="77.150000000000006" customHeight="1" x14ac:dyDescent="0.35">
      <c r="A10" s="5"/>
      <c r="B10" s="2" t="s">
        <v>45</v>
      </c>
      <c r="C10" s="2" t="s">
        <v>46</v>
      </c>
      <c r="D10" s="3"/>
      <c r="E10" s="4">
        <v>20.65</v>
      </c>
      <c r="F10" s="4">
        <f t="shared" ref="F10:F28" si="0">E10*D10</f>
        <v>0</v>
      </c>
      <c r="G10" s="4">
        <v>20.149999999999999</v>
      </c>
      <c r="H10" s="4">
        <f>SUM(G10*D10)</f>
        <v>0</v>
      </c>
      <c r="I10" s="115"/>
      <c r="J10" s="34" t="s">
        <v>47</v>
      </c>
      <c r="K10" s="6" t="s">
        <v>280</v>
      </c>
      <c r="L10" s="87" t="s">
        <v>17</v>
      </c>
      <c r="M10" s="6"/>
    </row>
    <row r="11" spans="1:13" ht="106" customHeight="1" x14ac:dyDescent="0.35">
      <c r="A11" s="5"/>
      <c r="B11" s="2" t="s">
        <v>45</v>
      </c>
      <c r="C11" s="2" t="s">
        <v>48</v>
      </c>
      <c r="D11" s="3"/>
      <c r="E11" s="4">
        <v>11.23</v>
      </c>
      <c r="F11" s="4">
        <f t="shared" si="0"/>
        <v>0</v>
      </c>
      <c r="G11" s="4">
        <v>17.77</v>
      </c>
      <c r="H11" s="4">
        <f t="shared" ref="H11:H30" si="1">SUM(G11*D11)</f>
        <v>0</v>
      </c>
      <c r="I11" s="115"/>
      <c r="J11" s="34" t="s">
        <v>47</v>
      </c>
      <c r="K11" s="6" t="s">
        <v>281</v>
      </c>
      <c r="L11" s="87" t="s">
        <v>17</v>
      </c>
      <c r="M11" s="6"/>
    </row>
    <row r="12" spans="1:13" ht="71.5" customHeight="1" x14ac:dyDescent="0.35">
      <c r="A12" s="5"/>
      <c r="B12" s="2" t="s">
        <v>146</v>
      </c>
      <c r="C12" s="2" t="s">
        <v>147</v>
      </c>
      <c r="D12" s="3"/>
      <c r="E12" s="4">
        <v>16.32</v>
      </c>
      <c r="F12" s="4">
        <f t="shared" si="0"/>
        <v>0</v>
      </c>
      <c r="G12" s="4">
        <v>15.43</v>
      </c>
      <c r="H12" s="4">
        <f t="shared" si="1"/>
        <v>0</v>
      </c>
      <c r="I12" s="115"/>
      <c r="J12" s="10" t="s">
        <v>39</v>
      </c>
      <c r="K12" s="6" t="s">
        <v>282</v>
      </c>
      <c r="L12" s="87" t="s">
        <v>17</v>
      </c>
      <c r="M12" s="6"/>
    </row>
    <row r="13" spans="1:13" ht="73" customHeight="1" x14ac:dyDescent="0.35">
      <c r="A13" s="5"/>
      <c r="B13" s="2" t="s">
        <v>149</v>
      </c>
      <c r="C13" s="2" t="s">
        <v>150</v>
      </c>
      <c r="D13" s="3"/>
      <c r="E13" s="4">
        <v>10.050000000000001</v>
      </c>
      <c r="F13" s="4">
        <f t="shared" si="0"/>
        <v>0</v>
      </c>
      <c r="G13" s="4"/>
      <c r="H13" s="4">
        <f t="shared" si="1"/>
        <v>0</v>
      </c>
      <c r="I13" s="115"/>
      <c r="J13" s="10" t="s">
        <v>39</v>
      </c>
      <c r="K13" s="6"/>
      <c r="L13" s="87" t="s">
        <v>17</v>
      </c>
      <c r="M13" s="6"/>
    </row>
    <row r="14" spans="1:13" ht="105" customHeight="1" x14ac:dyDescent="0.35">
      <c r="A14" s="14" t="s">
        <v>283</v>
      </c>
      <c r="B14" s="86"/>
      <c r="C14" s="85" t="s">
        <v>284</v>
      </c>
      <c r="D14" s="84"/>
      <c r="E14" s="4">
        <v>33.33</v>
      </c>
      <c r="F14" s="4">
        <f t="shared" si="0"/>
        <v>0</v>
      </c>
      <c r="G14" s="4"/>
      <c r="H14" s="4">
        <f t="shared" si="1"/>
        <v>0</v>
      </c>
      <c r="I14" s="6"/>
      <c r="J14" s="10" t="s">
        <v>285</v>
      </c>
      <c r="K14" s="6" t="s">
        <v>152</v>
      </c>
      <c r="L14" s="89" t="s">
        <v>126</v>
      </c>
      <c r="M14" s="6"/>
    </row>
    <row r="15" spans="1:13" ht="105" customHeight="1" x14ac:dyDescent="0.35">
      <c r="A15" s="14" t="s">
        <v>283</v>
      </c>
      <c r="B15" s="86"/>
      <c r="C15" s="85" t="s">
        <v>286</v>
      </c>
      <c r="D15" s="84"/>
      <c r="E15" s="4">
        <v>33.33</v>
      </c>
      <c r="F15" s="4">
        <f t="shared" si="0"/>
        <v>0</v>
      </c>
      <c r="G15" s="4"/>
      <c r="H15" s="4">
        <f t="shared" si="1"/>
        <v>0</v>
      </c>
      <c r="I15" s="6"/>
      <c r="J15" s="10" t="s">
        <v>285</v>
      </c>
      <c r="K15" s="6" t="s">
        <v>152</v>
      </c>
      <c r="L15" s="89" t="s">
        <v>126</v>
      </c>
      <c r="M15" s="6"/>
    </row>
    <row r="16" spans="1:13" ht="15" customHeight="1" x14ac:dyDescent="0.35">
      <c r="A16" s="5"/>
      <c r="B16" s="2" t="s">
        <v>54</v>
      </c>
      <c r="C16" s="2" t="s">
        <v>55</v>
      </c>
      <c r="D16" s="3"/>
      <c r="E16" s="4">
        <v>5.14</v>
      </c>
      <c r="F16" s="4">
        <f t="shared" si="0"/>
        <v>0</v>
      </c>
      <c r="G16" s="4">
        <v>4.63</v>
      </c>
      <c r="H16" s="4">
        <f t="shared" si="1"/>
        <v>0</v>
      </c>
      <c r="I16" s="115"/>
      <c r="J16" s="114" t="s">
        <v>56</v>
      </c>
      <c r="K16" s="10" t="s">
        <v>153</v>
      </c>
      <c r="L16" s="87" t="s">
        <v>17</v>
      </c>
      <c r="M16" s="10"/>
    </row>
    <row r="17" spans="1:13" ht="15" customHeight="1" x14ac:dyDescent="0.35">
      <c r="A17" s="5"/>
      <c r="B17" s="2" t="s">
        <v>58</v>
      </c>
      <c r="C17" s="2" t="s">
        <v>59</v>
      </c>
      <c r="D17" s="3"/>
      <c r="E17" s="4">
        <v>4.7699999999999996</v>
      </c>
      <c r="F17" s="4">
        <f t="shared" si="0"/>
        <v>0</v>
      </c>
      <c r="G17" s="4">
        <v>4.29</v>
      </c>
      <c r="H17" s="4">
        <f t="shared" si="1"/>
        <v>0</v>
      </c>
      <c r="I17" s="115"/>
      <c r="J17" s="114"/>
      <c r="K17" s="10" t="s">
        <v>153</v>
      </c>
      <c r="L17" s="87" t="s">
        <v>17</v>
      </c>
      <c r="M17" s="10"/>
    </row>
    <row r="18" spans="1:13" ht="15" customHeight="1" x14ac:dyDescent="0.35">
      <c r="A18" s="5"/>
      <c r="B18" s="2" t="s">
        <v>60</v>
      </c>
      <c r="C18" s="2" t="s">
        <v>61</v>
      </c>
      <c r="D18" s="3"/>
      <c r="E18" s="4">
        <v>4.5999999999999996</v>
      </c>
      <c r="F18" s="4">
        <f t="shared" si="0"/>
        <v>0</v>
      </c>
      <c r="G18" s="4"/>
      <c r="H18" s="4">
        <f t="shared" si="1"/>
        <v>0</v>
      </c>
      <c r="I18" s="115"/>
      <c r="J18" s="114"/>
      <c r="K18" s="10" t="s">
        <v>153</v>
      </c>
      <c r="L18" s="87" t="s">
        <v>17</v>
      </c>
      <c r="M18" s="10"/>
    </row>
    <row r="19" spans="1:13" ht="15" customHeight="1" x14ac:dyDescent="0.35">
      <c r="A19" s="5"/>
      <c r="B19" s="2" t="s">
        <v>62</v>
      </c>
      <c r="C19" s="2" t="s">
        <v>63</v>
      </c>
      <c r="D19" s="3"/>
      <c r="E19" s="4">
        <v>3.78</v>
      </c>
      <c r="F19" s="4">
        <f t="shared" si="0"/>
        <v>0</v>
      </c>
      <c r="G19" s="4"/>
      <c r="H19" s="4">
        <f t="shared" si="1"/>
        <v>0</v>
      </c>
      <c r="I19" s="115"/>
      <c r="J19" s="114"/>
      <c r="K19" s="10" t="s">
        <v>153</v>
      </c>
      <c r="L19" s="87" t="s">
        <v>17</v>
      </c>
      <c r="M19" s="10"/>
    </row>
    <row r="20" spans="1:13" ht="15" customHeight="1" x14ac:dyDescent="0.35">
      <c r="A20" s="5"/>
      <c r="B20" s="2" t="s">
        <v>64</v>
      </c>
      <c r="C20" s="2" t="s">
        <v>65</v>
      </c>
      <c r="D20" s="3"/>
      <c r="E20" s="4">
        <v>3.34</v>
      </c>
      <c r="F20" s="4">
        <f t="shared" si="0"/>
        <v>0</v>
      </c>
      <c r="G20" s="4">
        <v>3</v>
      </c>
      <c r="H20" s="4">
        <f t="shared" si="1"/>
        <v>0</v>
      </c>
      <c r="I20" s="115"/>
      <c r="J20" s="114"/>
      <c r="K20" s="10" t="s">
        <v>153</v>
      </c>
      <c r="L20" s="87" t="s">
        <v>17</v>
      </c>
      <c r="M20" s="10"/>
    </row>
    <row r="21" spans="1:13" ht="15" customHeight="1" x14ac:dyDescent="0.35">
      <c r="A21" s="5"/>
      <c r="B21" s="2" t="s">
        <v>66</v>
      </c>
      <c r="C21" s="2" t="s">
        <v>67</v>
      </c>
      <c r="D21" s="3"/>
      <c r="E21" s="4">
        <v>4.7699999999999996</v>
      </c>
      <c r="F21" s="4">
        <f t="shared" si="0"/>
        <v>0</v>
      </c>
      <c r="G21" s="4"/>
      <c r="H21" s="4">
        <f t="shared" si="1"/>
        <v>0</v>
      </c>
      <c r="I21" s="115"/>
      <c r="J21" s="114"/>
      <c r="K21" s="10" t="s">
        <v>153</v>
      </c>
      <c r="L21" s="87" t="s">
        <v>17</v>
      </c>
      <c r="M21" s="10"/>
    </row>
    <row r="22" spans="1:13" ht="15" customHeight="1" x14ac:dyDescent="0.35">
      <c r="A22" s="5"/>
      <c r="B22" s="2" t="s">
        <v>68</v>
      </c>
      <c r="C22" s="2" t="s">
        <v>69</v>
      </c>
      <c r="D22" s="3"/>
      <c r="E22" s="4">
        <v>2.34</v>
      </c>
      <c r="F22" s="4">
        <f t="shared" si="0"/>
        <v>0</v>
      </c>
      <c r="G22" s="4">
        <v>2.11</v>
      </c>
      <c r="H22" s="4">
        <f t="shared" si="1"/>
        <v>0</v>
      </c>
      <c r="I22" s="115"/>
      <c r="J22" s="114"/>
      <c r="K22" s="10" t="s">
        <v>153</v>
      </c>
      <c r="L22" s="87" t="s">
        <v>17</v>
      </c>
      <c r="M22" s="10"/>
    </row>
    <row r="23" spans="1:13" ht="15" customHeight="1" x14ac:dyDescent="0.35">
      <c r="A23" s="5"/>
      <c r="B23" s="2" t="s">
        <v>70</v>
      </c>
      <c r="C23" s="2" t="s">
        <v>71</v>
      </c>
      <c r="D23" s="3"/>
      <c r="E23" s="4">
        <v>2</v>
      </c>
      <c r="F23" s="4">
        <f t="shared" si="0"/>
        <v>0</v>
      </c>
      <c r="G23" s="4"/>
      <c r="H23" s="4">
        <f t="shared" si="1"/>
        <v>0</v>
      </c>
      <c r="I23" s="115"/>
      <c r="J23" s="114"/>
      <c r="K23" s="10" t="s">
        <v>153</v>
      </c>
      <c r="L23" s="87" t="s">
        <v>17</v>
      </c>
      <c r="M23" s="10"/>
    </row>
    <row r="24" spans="1:13" ht="82.5" customHeight="1" x14ac:dyDescent="0.35">
      <c r="A24" s="5" t="s">
        <v>287</v>
      </c>
      <c r="B24" s="2" t="s">
        <v>288</v>
      </c>
      <c r="C24" s="43" t="s">
        <v>289</v>
      </c>
      <c r="D24" s="3"/>
      <c r="E24" s="4">
        <v>43.33</v>
      </c>
      <c r="F24" s="4">
        <f t="shared" si="0"/>
        <v>0</v>
      </c>
      <c r="G24" s="4">
        <v>38.35</v>
      </c>
      <c r="H24" s="4">
        <f t="shared" si="1"/>
        <v>0</v>
      </c>
      <c r="I24" s="6"/>
      <c r="J24" s="10" t="s">
        <v>290</v>
      </c>
      <c r="K24" s="10" t="s">
        <v>291</v>
      </c>
      <c r="L24" s="87" t="s">
        <v>17</v>
      </c>
      <c r="M24" s="10"/>
    </row>
    <row r="25" spans="1:13" ht="77.5" customHeight="1" x14ac:dyDescent="0.35">
      <c r="A25" s="5" t="s">
        <v>292</v>
      </c>
      <c r="B25" s="2" t="s">
        <v>166</v>
      </c>
      <c r="C25" s="2" t="s">
        <v>167</v>
      </c>
      <c r="D25" s="3"/>
      <c r="E25" s="4">
        <v>1.98</v>
      </c>
      <c r="F25" s="4">
        <f t="shared" si="0"/>
        <v>0</v>
      </c>
      <c r="G25" s="4">
        <v>1.78</v>
      </c>
      <c r="H25" s="4">
        <f t="shared" si="1"/>
        <v>0</v>
      </c>
      <c r="I25" s="6"/>
      <c r="J25" s="10" t="s">
        <v>16</v>
      </c>
      <c r="K25" s="10" t="s">
        <v>168</v>
      </c>
      <c r="L25" s="87" t="s">
        <v>17</v>
      </c>
      <c r="M25" s="10"/>
    </row>
    <row r="26" spans="1:13" ht="74.5" customHeight="1" x14ac:dyDescent="0.35">
      <c r="A26" s="5" t="s">
        <v>293</v>
      </c>
      <c r="B26" s="2" t="s">
        <v>99</v>
      </c>
      <c r="C26" s="2" t="s">
        <v>100</v>
      </c>
      <c r="D26" s="3"/>
      <c r="E26" s="4">
        <v>30.55</v>
      </c>
      <c r="F26" s="4">
        <f t="shared" si="0"/>
        <v>0</v>
      </c>
      <c r="G26" s="4">
        <v>27.53</v>
      </c>
      <c r="H26" s="4">
        <f t="shared" si="1"/>
        <v>0</v>
      </c>
      <c r="I26" s="6"/>
      <c r="J26" s="10" t="s">
        <v>239</v>
      </c>
      <c r="K26" s="10" t="s">
        <v>102</v>
      </c>
      <c r="L26" s="87" t="s">
        <v>17</v>
      </c>
      <c r="M26" s="10"/>
    </row>
    <row r="27" spans="1:13" ht="76.5" customHeight="1" x14ac:dyDescent="0.35">
      <c r="A27" s="5" t="s">
        <v>293</v>
      </c>
      <c r="B27" s="2" t="s">
        <v>122</v>
      </c>
      <c r="C27" s="2" t="s">
        <v>191</v>
      </c>
      <c r="D27" s="3"/>
      <c r="E27" s="4">
        <v>2.66</v>
      </c>
      <c r="F27" s="4">
        <f t="shared" si="0"/>
        <v>0</v>
      </c>
      <c r="G27" s="4">
        <v>4.8499999999999996</v>
      </c>
      <c r="H27" s="4">
        <f t="shared" si="1"/>
        <v>0</v>
      </c>
      <c r="I27" s="6"/>
      <c r="J27" s="10" t="s">
        <v>16</v>
      </c>
      <c r="K27" s="10" t="s">
        <v>192</v>
      </c>
      <c r="L27" s="87" t="s">
        <v>17</v>
      </c>
      <c r="M27" s="10"/>
    </row>
    <row r="28" spans="1:13" ht="102.65" customHeight="1" x14ac:dyDescent="0.35">
      <c r="A28" s="5" t="s">
        <v>294</v>
      </c>
      <c r="B28" s="2"/>
      <c r="C28" s="35" t="s">
        <v>120</v>
      </c>
      <c r="D28" s="3"/>
      <c r="E28" s="4">
        <v>11.67</v>
      </c>
      <c r="F28" s="4">
        <f t="shared" si="0"/>
        <v>0</v>
      </c>
      <c r="G28" s="4">
        <v>10.5</v>
      </c>
      <c r="H28" s="4">
        <f t="shared" si="1"/>
        <v>0</v>
      </c>
      <c r="I28" s="6"/>
      <c r="J28" s="10" t="s">
        <v>16</v>
      </c>
      <c r="K28" s="10" t="s">
        <v>295</v>
      </c>
      <c r="L28" s="87" t="s">
        <v>17</v>
      </c>
      <c r="M28" s="10" t="s">
        <v>85</v>
      </c>
    </row>
    <row r="29" spans="1:13" ht="26.5" customHeight="1" x14ac:dyDescent="0.35">
      <c r="A29" s="5"/>
      <c r="B29" s="2"/>
      <c r="C29" s="2" t="s">
        <v>296</v>
      </c>
      <c r="D29" s="3"/>
      <c r="E29" s="4"/>
      <c r="F29" s="4"/>
      <c r="G29" s="4"/>
      <c r="H29" s="4">
        <f t="shared" si="1"/>
        <v>0</v>
      </c>
      <c r="I29" s="6"/>
      <c r="J29" s="10"/>
      <c r="K29" s="10"/>
      <c r="L29" s="89" t="s">
        <v>126</v>
      </c>
      <c r="M29" s="10"/>
    </row>
    <row r="30" spans="1:13" ht="20.149999999999999" customHeight="1" x14ac:dyDescent="0.35">
      <c r="A30" s="5"/>
      <c r="B30" s="2"/>
      <c r="C30" s="2" t="s">
        <v>297</v>
      </c>
      <c r="D30" s="3"/>
      <c r="E30" s="4"/>
      <c r="F30" s="4"/>
      <c r="G30" s="4"/>
      <c r="H30" s="4">
        <f t="shared" si="1"/>
        <v>0</v>
      </c>
      <c r="I30" s="6"/>
      <c r="J30" s="10"/>
      <c r="K30" s="10"/>
      <c r="L30" s="89" t="s">
        <v>126</v>
      </c>
      <c r="M30" s="10"/>
    </row>
    <row r="31" spans="1:13" ht="20" x14ac:dyDescent="0.35">
      <c r="A31" s="59"/>
      <c r="B31" s="59"/>
      <c r="C31" s="59"/>
      <c r="D31" s="61"/>
      <c r="E31" s="62"/>
      <c r="F31" s="63">
        <f>SUM(F10:F28)</f>
        <v>0</v>
      </c>
      <c r="G31" s="63"/>
      <c r="H31" s="63">
        <f>SUM(H10:H30)</f>
        <v>0</v>
      </c>
      <c r="I31" s="59"/>
      <c r="J31" s="60"/>
      <c r="K31" s="60"/>
      <c r="L31" s="60"/>
      <c r="M31" s="60"/>
    </row>
    <row r="32" spans="1:13" x14ac:dyDescent="0.35">
      <c r="E32" s="8"/>
      <c r="F32" s="8"/>
      <c r="G32" s="8"/>
      <c r="H32" s="8"/>
      <c r="L32" s="12"/>
      <c r="M32" s="12"/>
    </row>
    <row r="33" spans="2:13" x14ac:dyDescent="0.35">
      <c r="E33" s="8"/>
      <c r="F33" s="8"/>
      <c r="G33" s="8"/>
      <c r="H33" s="8"/>
      <c r="M33" s="12"/>
    </row>
    <row r="34" spans="2:13" x14ac:dyDescent="0.35">
      <c r="E34" s="8"/>
      <c r="F34" s="8"/>
      <c r="G34" s="8"/>
      <c r="H34" s="8"/>
      <c r="M34" s="12"/>
    </row>
    <row r="35" spans="2:13" x14ac:dyDescent="0.35">
      <c r="B35" s="7"/>
      <c r="C35" s="7"/>
      <c r="D35" s="8"/>
      <c r="E35" s="8"/>
      <c r="F35" s="8"/>
      <c r="G35" s="8"/>
      <c r="H35" s="8"/>
      <c r="M35" s="12"/>
    </row>
    <row r="36" spans="2:13" x14ac:dyDescent="0.35">
      <c r="B36" s="7"/>
      <c r="C36" s="7"/>
      <c r="D36" s="8"/>
      <c r="E36" s="8"/>
      <c r="F36" s="8"/>
      <c r="G36" s="8"/>
      <c r="H36" s="8"/>
      <c r="M36" s="12"/>
    </row>
    <row r="37" spans="2:13" x14ac:dyDescent="0.35">
      <c r="B37" s="7"/>
      <c r="C37" s="7"/>
      <c r="D37" s="8"/>
      <c r="E37" s="8"/>
      <c r="F37" s="8"/>
      <c r="G37" s="8"/>
      <c r="H37" s="8"/>
      <c r="M37" s="12"/>
    </row>
    <row r="38" spans="2:13" x14ac:dyDescent="0.35">
      <c r="B38" s="7"/>
      <c r="C38" s="7"/>
      <c r="D38" s="8"/>
      <c r="E38" s="8"/>
      <c r="F38" s="8"/>
      <c r="G38" s="8"/>
      <c r="H38" s="8"/>
      <c r="M38" s="12"/>
    </row>
    <row r="39" spans="2:13" x14ac:dyDescent="0.35">
      <c r="B39" s="7"/>
      <c r="C39" s="7"/>
      <c r="D39" s="8"/>
      <c r="E39" s="8"/>
      <c r="F39" s="8"/>
      <c r="G39" s="8"/>
      <c r="H39" s="8"/>
      <c r="M39" s="12"/>
    </row>
    <row r="40" spans="2:13" x14ac:dyDescent="0.35">
      <c r="B40" s="7"/>
      <c r="C40" s="7"/>
      <c r="D40" s="8"/>
      <c r="E40" s="8"/>
      <c r="F40" s="8"/>
      <c r="G40" s="8"/>
      <c r="H40" s="8"/>
      <c r="M40" s="38"/>
    </row>
    <row r="41" spans="2:13" x14ac:dyDescent="0.35">
      <c r="B41" s="7"/>
      <c r="C41" s="7"/>
      <c r="D41" s="8"/>
      <c r="E41" s="8"/>
      <c r="F41" s="8"/>
      <c r="G41" s="8"/>
      <c r="H41" s="8"/>
      <c r="M41" s="58"/>
    </row>
    <row r="42" spans="2:13" x14ac:dyDescent="0.35">
      <c r="B42" s="7"/>
      <c r="C42" s="7"/>
      <c r="D42" s="8"/>
      <c r="E42" s="8"/>
      <c r="F42" s="8"/>
      <c r="G42" s="8"/>
      <c r="H42" s="8"/>
      <c r="M42" s="6"/>
    </row>
    <row r="43" spans="2:13" x14ac:dyDescent="0.35">
      <c r="B43" s="7"/>
      <c r="C43" s="7"/>
      <c r="D43" s="8"/>
      <c r="E43" s="8"/>
      <c r="F43" s="8"/>
      <c r="G43" s="8"/>
      <c r="H43" s="8"/>
      <c r="M43" s="6"/>
    </row>
    <row r="44" spans="2:13" x14ac:dyDescent="0.35">
      <c r="B44" s="7"/>
      <c r="C44" s="7"/>
      <c r="D44" s="8"/>
      <c r="E44" s="8"/>
      <c r="F44" s="8"/>
      <c r="G44" s="8"/>
      <c r="H44" s="8"/>
      <c r="M44" s="6"/>
    </row>
    <row r="45" spans="2:13" x14ac:dyDescent="0.35">
      <c r="B45" s="7"/>
      <c r="C45" s="7"/>
      <c r="D45" s="8"/>
      <c r="E45" s="8"/>
      <c r="F45" s="8"/>
      <c r="G45" s="8"/>
      <c r="H45" s="8"/>
      <c r="M45" s="6"/>
    </row>
    <row r="46" spans="2:13" x14ac:dyDescent="0.35">
      <c r="B46" s="7"/>
      <c r="C46" s="7"/>
      <c r="D46" s="8"/>
      <c r="E46" s="8"/>
      <c r="F46" s="8"/>
      <c r="G46" s="8"/>
      <c r="H46" s="8"/>
      <c r="M46" s="6"/>
    </row>
    <row r="47" spans="2:13" x14ac:dyDescent="0.35">
      <c r="B47" s="7"/>
      <c r="C47" s="7"/>
      <c r="D47" s="8"/>
      <c r="E47" s="8"/>
      <c r="F47" s="8"/>
      <c r="G47" s="8"/>
      <c r="H47" s="8"/>
      <c r="M47" s="6"/>
    </row>
    <row r="48" spans="2:13" x14ac:dyDescent="0.35">
      <c r="B48" s="7"/>
      <c r="C48" s="7"/>
      <c r="D48" s="8"/>
      <c r="E48" s="8"/>
      <c r="F48" s="8"/>
      <c r="G48" s="8"/>
      <c r="H48" s="8"/>
      <c r="M48" s="10"/>
    </row>
    <row r="49" spans="2:13" x14ac:dyDescent="0.35">
      <c r="B49" s="7"/>
      <c r="C49" s="7"/>
      <c r="D49" s="8"/>
      <c r="E49" s="8"/>
      <c r="F49" s="8"/>
      <c r="G49" s="8"/>
      <c r="H49" s="8"/>
      <c r="M49" s="10"/>
    </row>
    <row r="50" spans="2:13" x14ac:dyDescent="0.35">
      <c r="B50" s="7"/>
      <c r="C50" s="7"/>
      <c r="D50" s="8"/>
      <c r="E50" s="8"/>
      <c r="F50" s="8"/>
      <c r="G50" s="8"/>
      <c r="H50" s="8"/>
      <c r="M50" s="10"/>
    </row>
    <row r="51" spans="2:13" x14ac:dyDescent="0.35">
      <c r="B51" s="7"/>
      <c r="C51" s="7"/>
      <c r="D51" s="8"/>
      <c r="E51" s="8"/>
      <c r="F51" s="8"/>
      <c r="G51" s="8"/>
      <c r="H51" s="8"/>
      <c r="M51" s="10"/>
    </row>
    <row r="52" spans="2:13" x14ac:dyDescent="0.35">
      <c r="B52" s="7"/>
      <c r="C52" s="7"/>
      <c r="D52" s="8"/>
      <c r="E52" s="8"/>
      <c r="F52" s="8"/>
      <c r="G52" s="8"/>
      <c r="H52" s="8"/>
      <c r="M52" s="10"/>
    </row>
    <row r="53" spans="2:13" x14ac:dyDescent="0.35">
      <c r="B53" s="7"/>
      <c r="C53" s="7"/>
      <c r="D53" s="8"/>
      <c r="E53" s="8"/>
      <c r="F53" s="8"/>
      <c r="G53" s="8"/>
      <c r="H53" s="8"/>
      <c r="M53" s="10"/>
    </row>
    <row r="54" spans="2:13" x14ac:dyDescent="0.35">
      <c r="B54" s="7"/>
      <c r="C54" s="7"/>
      <c r="D54" s="8"/>
      <c r="E54" s="8"/>
      <c r="F54" s="8"/>
      <c r="G54" s="8"/>
      <c r="H54" s="8"/>
      <c r="M54" s="10"/>
    </row>
    <row r="55" spans="2:13" x14ac:dyDescent="0.35">
      <c r="B55" s="7"/>
      <c r="C55" s="7"/>
      <c r="D55" s="8"/>
      <c r="E55" s="8"/>
      <c r="F55" s="8"/>
      <c r="G55" s="8"/>
      <c r="H55" s="8"/>
      <c r="M55" s="10"/>
    </row>
    <row r="56" spans="2:13" x14ac:dyDescent="0.35">
      <c r="B56" s="7"/>
      <c r="C56" s="7"/>
      <c r="D56" s="8"/>
      <c r="E56" s="8"/>
      <c r="F56" s="8"/>
      <c r="G56" s="8"/>
      <c r="H56" s="8"/>
      <c r="M56" s="10"/>
    </row>
    <row r="57" spans="2:13" x14ac:dyDescent="0.35">
      <c r="B57" s="7"/>
      <c r="C57" s="7"/>
      <c r="D57" s="8"/>
      <c r="E57" s="8"/>
      <c r="F57" s="8"/>
      <c r="G57" s="8"/>
      <c r="H57" s="8"/>
      <c r="M57" s="10"/>
    </row>
    <row r="58" spans="2:13" x14ac:dyDescent="0.35">
      <c r="B58" s="7"/>
      <c r="C58" s="7"/>
      <c r="D58" s="8"/>
      <c r="E58" s="8"/>
      <c r="F58" s="8"/>
      <c r="G58" s="8"/>
      <c r="H58" s="8"/>
      <c r="M58" s="10"/>
    </row>
    <row r="59" spans="2:13" x14ac:dyDescent="0.35">
      <c r="B59" s="7"/>
      <c r="C59" s="7"/>
      <c r="D59" s="8"/>
      <c r="E59" s="8"/>
      <c r="F59" s="8"/>
      <c r="G59" s="8"/>
      <c r="H59" s="8"/>
      <c r="M59" s="10"/>
    </row>
    <row r="60" spans="2:13" x14ac:dyDescent="0.35">
      <c r="B60" s="7"/>
      <c r="C60" s="7"/>
      <c r="D60" s="8"/>
      <c r="E60" s="8"/>
      <c r="F60" s="8"/>
      <c r="G60" s="8"/>
      <c r="H60" s="8"/>
      <c r="M60" s="10"/>
    </row>
    <row r="61" spans="2:13" x14ac:dyDescent="0.35">
      <c r="B61" s="7"/>
      <c r="C61" s="7"/>
      <c r="D61" s="8"/>
      <c r="E61" s="8"/>
      <c r="F61" s="8"/>
      <c r="G61" s="8"/>
      <c r="H61" s="8"/>
      <c r="M61" s="10"/>
    </row>
    <row r="62" spans="2:13" x14ac:dyDescent="0.35">
      <c r="B62" s="7"/>
      <c r="C62" s="7"/>
      <c r="D62" s="8"/>
      <c r="E62" s="8"/>
      <c r="F62" s="8"/>
      <c r="G62" s="8"/>
      <c r="H62" s="8"/>
      <c r="M62" s="10"/>
    </row>
    <row r="63" spans="2:13" x14ac:dyDescent="0.35">
      <c r="B63" s="7"/>
      <c r="C63" s="7"/>
      <c r="D63" s="8"/>
      <c r="E63" s="8"/>
      <c r="F63" s="8"/>
      <c r="G63" s="8"/>
      <c r="H63" s="8"/>
      <c r="M63" s="60"/>
    </row>
    <row r="64" spans="2:13" x14ac:dyDescent="0.35">
      <c r="B64" s="7"/>
      <c r="C64" s="7"/>
      <c r="D64" s="8"/>
      <c r="E64" s="8"/>
      <c r="F64" s="8"/>
      <c r="G64" s="8"/>
      <c r="H64" s="8"/>
      <c r="M64" s="12"/>
    </row>
    <row r="65" spans="2:13" x14ac:dyDescent="0.35">
      <c r="B65" s="7"/>
      <c r="C65" s="7"/>
      <c r="D65" s="8"/>
      <c r="E65" s="8"/>
      <c r="F65" s="8"/>
      <c r="G65" s="8"/>
      <c r="H65" s="8"/>
      <c r="M65" s="12"/>
    </row>
    <row r="66" spans="2:13" x14ac:dyDescent="0.35">
      <c r="B66" s="7"/>
      <c r="C66" s="7"/>
      <c r="D66" s="8"/>
      <c r="E66" s="8"/>
      <c r="F66" s="8"/>
      <c r="G66" s="8"/>
      <c r="H66" s="8"/>
      <c r="M66" s="12"/>
    </row>
    <row r="67" spans="2:13" x14ac:dyDescent="0.35">
      <c r="B67" s="7"/>
      <c r="C67" s="7"/>
      <c r="D67" s="8"/>
      <c r="E67" s="8"/>
      <c r="F67" s="8"/>
      <c r="G67" s="8"/>
      <c r="H67" s="8"/>
      <c r="M67" s="12"/>
    </row>
  </sheetData>
  <mergeCells count="5">
    <mergeCell ref="I10:I11"/>
    <mergeCell ref="I12:I13"/>
    <mergeCell ref="I16:I23"/>
    <mergeCell ref="J16:J23"/>
    <mergeCell ref="A9:K9"/>
  </mergeCells>
  <pageMargins left="0.7" right="0.7" top="0.75" bottom="0.75" header="0.3" footer="0.3"/>
  <pageSetup paperSize="9" scale="7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F3CCB-BA3F-4BDE-A55A-4C38F41771B9}">
  <sheetPr>
    <pageSetUpPr fitToPage="1"/>
  </sheetPr>
  <dimension ref="A1:M80"/>
  <sheetViews>
    <sheetView topLeftCell="A37" zoomScale="70" zoomScaleNormal="70" workbookViewId="0">
      <selection activeCell="H42" sqref="H42"/>
    </sheetView>
  </sheetViews>
  <sheetFormatPr defaultRowHeight="15" customHeight="1" x14ac:dyDescent="0.35"/>
  <cols>
    <col min="1" max="1" width="11.7265625" customWidth="1"/>
    <col min="2" max="2" width="17.453125" customWidth="1"/>
    <col min="3" max="3" width="38.453125" customWidth="1"/>
    <col min="4" max="4" width="12.81640625" style="1" customWidth="1"/>
    <col min="5" max="5" width="9.54296875" style="1" customWidth="1"/>
    <col min="6" max="6" width="23.453125" style="1" customWidth="1"/>
    <col min="7" max="7" width="18.453125" style="1" customWidth="1"/>
    <col min="8" max="8" width="19.1796875" style="1" customWidth="1"/>
    <col min="9" max="9" width="27.81640625" customWidth="1"/>
    <col min="10" max="10" width="18.81640625" style="12" customWidth="1"/>
    <col min="11" max="11" width="20.81640625" style="12" customWidth="1"/>
    <col min="12" max="12" width="15.1796875" customWidth="1"/>
  </cols>
  <sheetData>
    <row r="1" spans="1:13" ht="15" customHeight="1" x14ac:dyDescent="0.35">
      <c r="L1" s="12"/>
      <c r="M1" s="12"/>
    </row>
    <row r="2" spans="1:13" ht="15" customHeight="1" x14ac:dyDescent="0.35">
      <c r="L2" s="12"/>
      <c r="M2" s="12"/>
    </row>
    <row r="3" spans="1:13" ht="14.5" x14ac:dyDescent="0.35">
      <c r="C3" t="s">
        <v>298</v>
      </c>
      <c r="D3" s="1">
        <v>22</v>
      </c>
      <c r="L3" s="12"/>
      <c r="M3" s="12"/>
    </row>
    <row r="4" spans="1:13" ht="15" customHeight="1" x14ac:dyDescent="0.35">
      <c r="L4" s="12"/>
      <c r="M4" s="12"/>
    </row>
    <row r="5" spans="1:13" ht="15" customHeight="1" x14ac:dyDescent="0.35">
      <c r="L5" s="12"/>
      <c r="M5" s="12"/>
    </row>
    <row r="6" spans="1:13" ht="14.5" x14ac:dyDescent="0.35">
      <c r="B6" s="44" t="s">
        <v>4</v>
      </c>
      <c r="C6" s="44" t="s">
        <v>5</v>
      </c>
      <c r="D6" s="44" t="s">
        <v>6</v>
      </c>
      <c r="E6" s="45" t="s">
        <v>253</v>
      </c>
      <c r="F6" s="44" t="s">
        <v>135</v>
      </c>
      <c r="G6" s="73" t="s">
        <v>7</v>
      </c>
      <c r="H6" s="73" t="s">
        <v>8</v>
      </c>
      <c r="I6" s="44" t="s">
        <v>9</v>
      </c>
      <c r="J6" s="46" t="s">
        <v>10</v>
      </c>
      <c r="K6" s="46" t="s">
        <v>11</v>
      </c>
      <c r="L6" s="46" t="s">
        <v>12</v>
      </c>
      <c r="M6" s="46" t="s">
        <v>13</v>
      </c>
    </row>
    <row r="7" spans="1:13" ht="33.65" customHeight="1" x14ac:dyDescent="0.35">
      <c r="B7" s="122"/>
      <c r="C7" s="122"/>
      <c r="D7" s="122"/>
      <c r="E7" s="122"/>
      <c r="F7" s="122"/>
      <c r="G7" s="122"/>
      <c r="H7" s="122"/>
      <c r="I7" s="122"/>
      <c r="J7" s="122"/>
      <c r="K7" s="123"/>
      <c r="L7" s="83"/>
      <c r="M7" s="83"/>
    </row>
    <row r="8" spans="1:13" ht="14.5" x14ac:dyDescent="0.35">
      <c r="A8" s="121" t="s">
        <v>299</v>
      </c>
      <c r="B8" s="2" t="s">
        <v>300</v>
      </c>
      <c r="C8" s="2" t="s">
        <v>301</v>
      </c>
      <c r="D8" s="3"/>
      <c r="E8" s="4">
        <v>8.5399999999999991</v>
      </c>
      <c r="F8" s="4">
        <f t="shared" ref="F8:F41" si="0">E8*D8</f>
        <v>0</v>
      </c>
      <c r="G8" s="4">
        <v>7.69</v>
      </c>
      <c r="H8" s="4">
        <f>SUM(G8*D8)</f>
        <v>0</v>
      </c>
      <c r="I8" s="116"/>
      <c r="J8" s="117" t="s">
        <v>56</v>
      </c>
      <c r="K8" s="10" t="s">
        <v>153</v>
      </c>
      <c r="L8" s="87" t="s">
        <v>17</v>
      </c>
      <c r="M8" s="10"/>
    </row>
    <row r="9" spans="1:13" ht="14.5" x14ac:dyDescent="0.35">
      <c r="A9" s="121"/>
      <c r="B9" s="2" t="s">
        <v>302</v>
      </c>
      <c r="C9" s="2" t="s">
        <v>303</v>
      </c>
      <c r="D9" s="3"/>
      <c r="E9" s="4">
        <v>8.25</v>
      </c>
      <c r="F9" s="4">
        <f t="shared" si="0"/>
        <v>0</v>
      </c>
      <c r="G9" s="4">
        <v>7.42</v>
      </c>
      <c r="H9" s="4">
        <f t="shared" ref="H9:H42" si="1">SUM(G9*D9)</f>
        <v>0</v>
      </c>
      <c r="I9" s="112"/>
      <c r="J9" s="118"/>
      <c r="K9" s="10" t="s">
        <v>153</v>
      </c>
      <c r="L9" s="87" t="s">
        <v>17</v>
      </c>
      <c r="M9" s="10"/>
    </row>
    <row r="10" spans="1:13" ht="14.5" x14ac:dyDescent="0.35">
      <c r="A10" s="121"/>
      <c r="B10" s="2" t="s">
        <v>304</v>
      </c>
      <c r="C10" s="2" t="s">
        <v>305</v>
      </c>
      <c r="D10" s="3"/>
      <c r="E10" s="4">
        <v>8.25</v>
      </c>
      <c r="F10" s="4">
        <f t="shared" si="0"/>
        <v>0</v>
      </c>
      <c r="G10" s="4">
        <v>7.42</v>
      </c>
      <c r="H10" s="4">
        <f t="shared" si="1"/>
        <v>0</v>
      </c>
      <c r="I10" s="112"/>
      <c r="J10" s="118"/>
      <c r="K10" s="10" t="s">
        <v>153</v>
      </c>
      <c r="L10" s="87" t="s">
        <v>17</v>
      </c>
      <c r="M10" s="10"/>
    </row>
    <row r="11" spans="1:13" ht="14.5" x14ac:dyDescent="0.35">
      <c r="A11" s="121"/>
      <c r="B11" s="2" t="s">
        <v>306</v>
      </c>
      <c r="C11" s="2" t="s">
        <v>307</v>
      </c>
      <c r="D11" s="3"/>
      <c r="E11" s="4">
        <v>7.06</v>
      </c>
      <c r="F11" s="4">
        <f t="shared" si="0"/>
        <v>0</v>
      </c>
      <c r="G11" s="4">
        <v>6.36</v>
      </c>
      <c r="H11" s="4">
        <f t="shared" si="1"/>
        <v>0</v>
      </c>
      <c r="I11" s="112"/>
      <c r="J11" s="118"/>
      <c r="K11" s="10" t="s">
        <v>153</v>
      </c>
      <c r="L11" s="87" t="s">
        <v>17</v>
      </c>
      <c r="M11" s="10"/>
    </row>
    <row r="12" spans="1:13" ht="14.5" x14ac:dyDescent="0.35">
      <c r="A12" s="121"/>
      <c r="B12" s="2" t="s">
        <v>308</v>
      </c>
      <c r="C12" s="2" t="s">
        <v>309</v>
      </c>
      <c r="D12" s="3"/>
      <c r="E12" s="4">
        <v>6.26</v>
      </c>
      <c r="F12" s="4">
        <f t="shared" si="0"/>
        <v>0</v>
      </c>
      <c r="G12" s="4">
        <v>5.64</v>
      </c>
      <c r="H12" s="4">
        <f t="shared" si="1"/>
        <v>0</v>
      </c>
      <c r="I12" s="112"/>
      <c r="J12" s="118"/>
      <c r="K12" s="10" t="s">
        <v>153</v>
      </c>
      <c r="L12" s="87" t="s">
        <v>17</v>
      </c>
      <c r="M12" s="10"/>
    </row>
    <row r="13" spans="1:13" ht="14.5" x14ac:dyDescent="0.35">
      <c r="A13" s="121"/>
      <c r="B13" s="2" t="s">
        <v>310</v>
      </c>
      <c r="C13" s="2" t="s">
        <v>311</v>
      </c>
      <c r="D13" s="3"/>
      <c r="E13" s="4">
        <v>6.45</v>
      </c>
      <c r="F13" s="4">
        <f t="shared" si="0"/>
        <v>0</v>
      </c>
      <c r="G13" s="4">
        <v>5.8</v>
      </c>
      <c r="H13" s="4">
        <f t="shared" si="1"/>
        <v>0</v>
      </c>
      <c r="I13" s="112"/>
      <c r="J13" s="118"/>
      <c r="K13" s="10" t="s">
        <v>153</v>
      </c>
      <c r="L13" s="87" t="s">
        <v>17</v>
      </c>
      <c r="M13" s="10"/>
    </row>
    <row r="14" spans="1:13" ht="31" customHeight="1" x14ac:dyDescent="0.35">
      <c r="A14" s="121"/>
      <c r="B14" s="2" t="s">
        <v>312</v>
      </c>
      <c r="C14" s="2" t="s">
        <v>313</v>
      </c>
      <c r="D14" s="3"/>
      <c r="E14" s="4">
        <v>3.94</v>
      </c>
      <c r="F14" s="4">
        <f t="shared" si="0"/>
        <v>0</v>
      </c>
      <c r="G14" s="4">
        <v>3.55</v>
      </c>
      <c r="H14" s="4">
        <f t="shared" si="1"/>
        <v>0</v>
      </c>
      <c r="I14" s="112"/>
      <c r="J14" s="118"/>
      <c r="K14" s="10" t="s">
        <v>153</v>
      </c>
      <c r="L14" s="87" t="s">
        <v>17</v>
      </c>
      <c r="M14" s="10"/>
    </row>
    <row r="15" spans="1:13" ht="105" customHeight="1" x14ac:dyDescent="0.35">
      <c r="B15" s="2" t="s">
        <v>314</v>
      </c>
      <c r="C15" s="2" t="s">
        <v>315</v>
      </c>
      <c r="D15" s="3"/>
      <c r="E15" s="4">
        <v>180.34</v>
      </c>
      <c r="F15" s="4">
        <f t="shared" si="0"/>
        <v>0</v>
      </c>
      <c r="G15" s="4"/>
      <c r="H15" s="4">
        <f t="shared" si="1"/>
        <v>0</v>
      </c>
      <c r="I15" s="6"/>
      <c r="J15" s="11" t="s">
        <v>316</v>
      </c>
      <c r="K15" s="10" t="s">
        <v>32</v>
      </c>
      <c r="L15" s="89" t="s">
        <v>126</v>
      </c>
      <c r="M15" s="10"/>
    </row>
    <row r="16" spans="1:13" ht="105" customHeight="1" x14ac:dyDescent="0.35">
      <c r="B16" s="2" t="s">
        <v>317</v>
      </c>
      <c r="C16" s="2" t="s">
        <v>318</v>
      </c>
      <c r="D16" s="3"/>
      <c r="E16" s="4">
        <v>84.59</v>
      </c>
      <c r="F16" s="4">
        <f t="shared" si="0"/>
        <v>0</v>
      </c>
      <c r="G16" s="4">
        <v>76.14</v>
      </c>
      <c r="H16" s="4">
        <f t="shared" si="1"/>
        <v>0</v>
      </c>
      <c r="I16" s="6"/>
      <c r="J16" s="11" t="s">
        <v>16</v>
      </c>
      <c r="K16" s="10" t="s">
        <v>319</v>
      </c>
      <c r="L16" s="87" t="s">
        <v>17</v>
      </c>
      <c r="M16" s="10"/>
    </row>
    <row r="17" spans="2:13" ht="105" customHeight="1" x14ac:dyDescent="0.35">
      <c r="B17" s="2" t="s">
        <v>320</v>
      </c>
      <c r="C17" s="2" t="s">
        <v>321</v>
      </c>
      <c r="D17" s="3"/>
      <c r="E17" s="4">
        <v>76.959999999999994</v>
      </c>
      <c r="F17" s="4">
        <f t="shared" si="0"/>
        <v>0</v>
      </c>
      <c r="G17" s="4">
        <v>69.27</v>
      </c>
      <c r="H17" s="4">
        <f t="shared" si="1"/>
        <v>0</v>
      </c>
      <c r="I17" s="6"/>
      <c r="J17" s="11" t="s">
        <v>16</v>
      </c>
      <c r="K17" s="10" t="s">
        <v>322</v>
      </c>
      <c r="L17" s="87" t="s">
        <v>17</v>
      </c>
      <c r="M17" s="10"/>
    </row>
    <row r="18" spans="2:13" ht="105" customHeight="1" x14ac:dyDescent="0.35">
      <c r="B18" s="2" t="s">
        <v>323</v>
      </c>
      <c r="C18" s="2" t="s">
        <v>324</v>
      </c>
      <c r="D18" s="3"/>
      <c r="E18" s="4">
        <v>38.450000000000003</v>
      </c>
      <c r="F18" s="4">
        <f t="shared" si="0"/>
        <v>0</v>
      </c>
      <c r="G18" s="4">
        <v>35.799999999999997</v>
      </c>
      <c r="H18" s="4">
        <f t="shared" si="1"/>
        <v>0</v>
      </c>
      <c r="I18" s="6"/>
      <c r="J18" s="11" t="s">
        <v>16</v>
      </c>
      <c r="K18" s="10" t="s">
        <v>325</v>
      </c>
      <c r="L18" s="87" t="s">
        <v>17</v>
      </c>
      <c r="M18" s="10"/>
    </row>
    <row r="19" spans="2:13" ht="105" customHeight="1" x14ac:dyDescent="0.35">
      <c r="B19" s="2" t="s">
        <v>326</v>
      </c>
      <c r="C19" s="2" t="s">
        <v>327</v>
      </c>
      <c r="D19" s="3"/>
      <c r="E19" s="4">
        <v>11.42</v>
      </c>
      <c r="F19" s="4">
        <f t="shared" si="0"/>
        <v>0</v>
      </c>
      <c r="G19" s="4">
        <v>14.92</v>
      </c>
      <c r="H19" s="4">
        <f t="shared" si="1"/>
        <v>0</v>
      </c>
      <c r="I19" s="6"/>
      <c r="J19" s="11" t="s">
        <v>16</v>
      </c>
      <c r="K19" s="10" t="s">
        <v>328</v>
      </c>
      <c r="L19" s="87" t="s">
        <v>17</v>
      </c>
      <c r="M19" s="10"/>
    </row>
    <row r="20" spans="2:13" ht="105" customHeight="1" x14ac:dyDescent="0.35">
      <c r="B20" s="2" t="s">
        <v>329</v>
      </c>
      <c r="C20" s="2" t="s">
        <v>330</v>
      </c>
      <c r="D20" s="3"/>
      <c r="E20" s="4">
        <v>64.010000000000005</v>
      </c>
      <c r="F20" s="4">
        <f t="shared" si="0"/>
        <v>0</v>
      </c>
      <c r="G20" s="4">
        <v>57.62</v>
      </c>
      <c r="H20" s="4">
        <f t="shared" si="1"/>
        <v>0</v>
      </c>
      <c r="I20" s="6"/>
      <c r="J20" s="11" t="s">
        <v>16</v>
      </c>
      <c r="K20" s="10" t="s">
        <v>331</v>
      </c>
      <c r="L20" s="87" t="s">
        <v>17</v>
      </c>
      <c r="M20" s="10"/>
    </row>
    <row r="21" spans="2:13" ht="88.5" customHeight="1" x14ac:dyDescent="0.35">
      <c r="B21" s="2" t="s">
        <v>332</v>
      </c>
      <c r="C21" s="2" t="s">
        <v>333</v>
      </c>
      <c r="D21" s="3"/>
      <c r="E21" s="4">
        <v>266.73</v>
      </c>
      <c r="F21" s="4">
        <f t="shared" si="0"/>
        <v>0</v>
      </c>
      <c r="G21" s="4">
        <v>240.08</v>
      </c>
      <c r="H21" s="4">
        <f t="shared" si="1"/>
        <v>0</v>
      </c>
      <c r="I21" s="6"/>
      <c r="J21" s="11" t="s">
        <v>16</v>
      </c>
      <c r="K21" s="10" t="s">
        <v>334</v>
      </c>
      <c r="L21" s="87" t="s">
        <v>17</v>
      </c>
      <c r="M21" s="10"/>
    </row>
    <row r="22" spans="2:13" ht="65.150000000000006" customHeight="1" x14ac:dyDescent="0.35">
      <c r="B22" s="2" t="s">
        <v>335</v>
      </c>
      <c r="C22" s="2" t="s">
        <v>336</v>
      </c>
      <c r="D22" s="3"/>
      <c r="E22" s="4">
        <v>76.959999999999994</v>
      </c>
      <c r="F22" s="4">
        <f t="shared" si="0"/>
        <v>0</v>
      </c>
      <c r="G22" s="4">
        <v>68.27</v>
      </c>
      <c r="H22" s="4">
        <f t="shared" si="1"/>
        <v>0</v>
      </c>
      <c r="I22" s="116"/>
      <c r="J22" s="11" t="s">
        <v>16</v>
      </c>
      <c r="K22" s="10" t="s">
        <v>337</v>
      </c>
      <c r="L22" s="87" t="s">
        <v>17</v>
      </c>
      <c r="M22" s="10"/>
    </row>
    <row r="23" spans="2:13" ht="65.150000000000006" customHeight="1" x14ac:dyDescent="0.35">
      <c r="B23" s="2" t="s">
        <v>338</v>
      </c>
      <c r="C23" s="2" t="s">
        <v>339</v>
      </c>
      <c r="D23" s="3"/>
      <c r="E23" s="4">
        <v>90.96</v>
      </c>
      <c r="F23" s="4">
        <f t="shared" si="0"/>
        <v>0</v>
      </c>
      <c r="G23" s="4">
        <v>81.63</v>
      </c>
      <c r="H23" s="4">
        <f t="shared" si="1"/>
        <v>0</v>
      </c>
      <c r="I23" s="113"/>
      <c r="J23" s="11" t="s">
        <v>16</v>
      </c>
      <c r="K23" s="10" t="s">
        <v>337</v>
      </c>
      <c r="L23" s="87" t="s">
        <v>17</v>
      </c>
      <c r="M23" s="10"/>
    </row>
    <row r="24" spans="2:13" ht="65.150000000000006" customHeight="1" x14ac:dyDescent="0.35">
      <c r="B24" s="2" t="s">
        <v>340</v>
      </c>
      <c r="C24" s="2" t="s">
        <v>341</v>
      </c>
      <c r="D24" s="3"/>
      <c r="E24" s="4">
        <v>40.44</v>
      </c>
      <c r="F24" s="4">
        <f t="shared" si="0"/>
        <v>0</v>
      </c>
      <c r="G24" s="4">
        <v>37.6</v>
      </c>
      <c r="H24" s="4">
        <f t="shared" si="1"/>
        <v>0</v>
      </c>
      <c r="I24" s="116"/>
      <c r="J24" s="11" t="s">
        <v>342</v>
      </c>
      <c r="K24" s="10" t="s">
        <v>343</v>
      </c>
      <c r="L24" s="87" t="s">
        <v>17</v>
      </c>
      <c r="M24" s="10"/>
    </row>
    <row r="25" spans="2:13" ht="65.150000000000006" customHeight="1" x14ac:dyDescent="0.35">
      <c r="B25" s="2" t="s">
        <v>344</v>
      </c>
      <c r="C25" s="2" t="s">
        <v>345</v>
      </c>
      <c r="D25" s="3"/>
      <c r="E25" s="4">
        <v>19.89</v>
      </c>
      <c r="F25" s="4">
        <f t="shared" si="0"/>
        <v>0</v>
      </c>
      <c r="G25" s="4">
        <v>18.5</v>
      </c>
      <c r="H25" s="4">
        <f t="shared" si="1"/>
        <v>0</v>
      </c>
      <c r="I25" s="113"/>
      <c r="J25" s="11" t="s">
        <v>342</v>
      </c>
      <c r="K25" s="10" t="s">
        <v>181</v>
      </c>
      <c r="L25" s="87" t="s">
        <v>17</v>
      </c>
      <c r="M25" s="10"/>
    </row>
    <row r="26" spans="2:13" ht="65.150000000000006" customHeight="1" x14ac:dyDescent="0.35">
      <c r="B26" s="2" t="s">
        <v>346</v>
      </c>
      <c r="C26" s="2" t="s">
        <v>347</v>
      </c>
      <c r="D26" s="3"/>
      <c r="E26" s="4">
        <v>26.52</v>
      </c>
      <c r="F26" s="4">
        <f t="shared" si="0"/>
        <v>0</v>
      </c>
      <c r="G26" s="4">
        <v>24.47</v>
      </c>
      <c r="H26" s="4">
        <f t="shared" si="1"/>
        <v>0</v>
      </c>
      <c r="I26" s="115"/>
      <c r="J26" s="11" t="s">
        <v>342</v>
      </c>
      <c r="K26" s="10" t="s">
        <v>348</v>
      </c>
      <c r="L26" s="87" t="s">
        <v>17</v>
      </c>
      <c r="M26" s="10"/>
    </row>
    <row r="27" spans="2:13" ht="59.5" customHeight="1" x14ac:dyDescent="0.35">
      <c r="B27" s="2" t="s">
        <v>349</v>
      </c>
      <c r="C27" s="2" t="s">
        <v>350</v>
      </c>
      <c r="D27" s="3"/>
      <c r="E27" s="4">
        <v>13.93</v>
      </c>
      <c r="F27" s="4">
        <f t="shared" si="0"/>
        <v>0</v>
      </c>
      <c r="G27" s="4">
        <v>13.13</v>
      </c>
      <c r="H27" s="4">
        <f t="shared" si="1"/>
        <v>0</v>
      </c>
      <c r="I27" s="115"/>
      <c r="J27" s="11" t="s">
        <v>342</v>
      </c>
      <c r="K27" s="10" t="s">
        <v>351</v>
      </c>
      <c r="L27" s="87" t="s">
        <v>17</v>
      </c>
      <c r="M27" s="10"/>
    </row>
    <row r="28" spans="2:13" ht="105" customHeight="1" x14ac:dyDescent="0.35">
      <c r="B28" s="2" t="s">
        <v>352</v>
      </c>
      <c r="C28" s="2" t="s">
        <v>353</v>
      </c>
      <c r="D28" s="3"/>
      <c r="E28" s="4">
        <v>75.98</v>
      </c>
      <c r="F28" s="4">
        <f t="shared" si="0"/>
        <v>0</v>
      </c>
      <c r="G28" s="4">
        <v>71.010000000000005</v>
      </c>
      <c r="H28" s="4">
        <f t="shared" si="1"/>
        <v>0</v>
      </c>
      <c r="I28" s="6"/>
      <c r="J28" s="11" t="s">
        <v>316</v>
      </c>
      <c r="K28" s="10" t="s">
        <v>354</v>
      </c>
      <c r="L28" s="87" t="s">
        <v>17</v>
      </c>
      <c r="M28" s="10"/>
    </row>
    <row r="29" spans="2:13" ht="105" customHeight="1" x14ac:dyDescent="0.35">
      <c r="B29" s="2" t="s">
        <v>355</v>
      </c>
      <c r="C29" s="2" t="s">
        <v>356</v>
      </c>
      <c r="D29" s="3"/>
      <c r="E29" s="4">
        <v>52.38</v>
      </c>
      <c r="F29" s="4">
        <f t="shared" si="0"/>
        <v>0</v>
      </c>
      <c r="G29" s="4">
        <v>48.93</v>
      </c>
      <c r="H29" s="4">
        <f t="shared" si="1"/>
        <v>0</v>
      </c>
      <c r="I29" s="6"/>
      <c r="J29" s="11" t="s">
        <v>316</v>
      </c>
      <c r="K29" s="10" t="s">
        <v>357</v>
      </c>
      <c r="L29" s="87" t="s">
        <v>17</v>
      </c>
      <c r="M29" s="10"/>
    </row>
    <row r="30" spans="2:13" ht="105" customHeight="1" x14ac:dyDescent="0.35">
      <c r="B30" s="2" t="s">
        <v>45</v>
      </c>
      <c r="C30" s="2" t="s">
        <v>358</v>
      </c>
      <c r="D30" s="3"/>
      <c r="E30" s="4">
        <v>60.33</v>
      </c>
      <c r="F30" s="4">
        <f t="shared" si="0"/>
        <v>0</v>
      </c>
      <c r="G30" s="4">
        <v>56.69</v>
      </c>
      <c r="H30" s="4">
        <f t="shared" si="1"/>
        <v>0</v>
      </c>
      <c r="I30" s="6"/>
      <c r="J30" s="11" t="s">
        <v>342</v>
      </c>
      <c r="K30" s="10" t="s">
        <v>359</v>
      </c>
      <c r="L30" s="87" t="s">
        <v>17</v>
      </c>
      <c r="M30" s="10"/>
    </row>
    <row r="31" spans="2:13" ht="65.150000000000006" customHeight="1" x14ac:dyDescent="0.35">
      <c r="B31" s="2" t="s">
        <v>360</v>
      </c>
      <c r="C31" s="2" t="s">
        <v>361</v>
      </c>
      <c r="D31" s="3"/>
      <c r="E31" s="4">
        <v>66.66</v>
      </c>
      <c r="F31" s="4">
        <f t="shared" si="0"/>
        <v>0</v>
      </c>
      <c r="G31" s="4">
        <v>60</v>
      </c>
      <c r="H31" s="4">
        <f t="shared" si="1"/>
        <v>0</v>
      </c>
      <c r="I31" s="116"/>
      <c r="J31" s="11" t="s">
        <v>16</v>
      </c>
      <c r="K31" s="10" t="s">
        <v>362</v>
      </c>
      <c r="L31" s="87" t="s">
        <v>17</v>
      </c>
      <c r="M31" s="10"/>
    </row>
    <row r="32" spans="2:13" ht="73.5" customHeight="1" x14ac:dyDescent="0.35">
      <c r="B32" s="2" t="s">
        <v>363</v>
      </c>
      <c r="C32" s="2" t="s">
        <v>364</v>
      </c>
      <c r="D32" s="3"/>
      <c r="E32" s="4">
        <v>66.66</v>
      </c>
      <c r="F32" s="4">
        <f t="shared" si="0"/>
        <v>0</v>
      </c>
      <c r="G32" s="4">
        <v>60</v>
      </c>
      <c r="H32" s="4">
        <f t="shared" si="1"/>
        <v>0</v>
      </c>
      <c r="I32" s="113"/>
      <c r="J32" s="11" t="s">
        <v>16</v>
      </c>
      <c r="K32" s="10" t="s">
        <v>362</v>
      </c>
      <c r="L32" s="87" t="s">
        <v>17</v>
      </c>
      <c r="M32" s="10"/>
    </row>
    <row r="33" spans="2:13" ht="105" customHeight="1" x14ac:dyDescent="0.35">
      <c r="B33" s="2" t="s">
        <v>365</v>
      </c>
      <c r="C33" s="2" t="s">
        <v>366</v>
      </c>
      <c r="D33" s="3"/>
      <c r="E33" s="4">
        <v>41.04</v>
      </c>
      <c r="F33" s="4">
        <f t="shared" si="0"/>
        <v>0</v>
      </c>
      <c r="G33" s="4">
        <v>36.94</v>
      </c>
      <c r="H33" s="4">
        <f t="shared" si="1"/>
        <v>0</v>
      </c>
      <c r="I33" s="6"/>
      <c r="J33" s="11" t="s">
        <v>16</v>
      </c>
      <c r="K33" s="10" t="s">
        <v>362</v>
      </c>
      <c r="L33" s="87" t="s">
        <v>17</v>
      </c>
      <c r="M33" s="10"/>
    </row>
    <row r="34" spans="2:13" ht="105" customHeight="1" x14ac:dyDescent="0.35">
      <c r="B34" s="2" t="s">
        <v>367</v>
      </c>
      <c r="C34" s="2" t="s">
        <v>368</v>
      </c>
      <c r="D34" s="3"/>
      <c r="E34" s="4">
        <v>29.86</v>
      </c>
      <c r="F34" s="4">
        <f t="shared" si="0"/>
        <v>0</v>
      </c>
      <c r="G34" s="4">
        <v>26.88</v>
      </c>
      <c r="H34" s="4">
        <f t="shared" si="1"/>
        <v>0</v>
      </c>
      <c r="I34" s="6"/>
      <c r="J34" s="11" t="s">
        <v>369</v>
      </c>
      <c r="K34" s="10" t="s">
        <v>370</v>
      </c>
      <c r="L34" s="87" t="s">
        <v>17</v>
      </c>
      <c r="M34" s="10"/>
    </row>
    <row r="35" spans="2:13" ht="105" customHeight="1" x14ac:dyDescent="0.35">
      <c r="B35" s="2" t="s">
        <v>371</v>
      </c>
      <c r="C35" s="2" t="s">
        <v>372</v>
      </c>
      <c r="D35" s="3"/>
      <c r="E35" s="4">
        <v>32.32</v>
      </c>
      <c r="F35" s="4">
        <f t="shared" si="0"/>
        <v>0</v>
      </c>
      <c r="G35" s="4">
        <v>29.09</v>
      </c>
      <c r="H35" s="4">
        <f t="shared" si="1"/>
        <v>0</v>
      </c>
      <c r="I35" s="6"/>
      <c r="J35" s="11" t="s">
        <v>369</v>
      </c>
      <c r="K35" s="10" t="s">
        <v>373</v>
      </c>
      <c r="L35" s="87" t="s">
        <v>17</v>
      </c>
      <c r="M35" s="10"/>
    </row>
    <row r="36" spans="2:13" ht="105" customHeight="1" x14ac:dyDescent="0.35">
      <c r="B36" s="2" t="s">
        <v>374</v>
      </c>
      <c r="C36" s="2" t="s">
        <v>375</v>
      </c>
      <c r="D36" s="3"/>
      <c r="E36" s="4">
        <v>34.450000000000003</v>
      </c>
      <c r="F36" s="4">
        <f t="shared" si="0"/>
        <v>0</v>
      </c>
      <c r="G36" s="4">
        <v>31.01</v>
      </c>
      <c r="H36" s="4">
        <f t="shared" si="1"/>
        <v>0</v>
      </c>
      <c r="I36" s="6"/>
      <c r="J36" s="11" t="s">
        <v>369</v>
      </c>
      <c r="K36" s="10" t="s">
        <v>376</v>
      </c>
      <c r="L36" s="87" t="s">
        <v>17</v>
      </c>
      <c r="M36" s="10"/>
    </row>
    <row r="37" spans="2:13" ht="105" customHeight="1" x14ac:dyDescent="0.35">
      <c r="B37" s="2" t="s">
        <v>377</v>
      </c>
      <c r="C37" s="2" t="s">
        <v>378</v>
      </c>
      <c r="D37" s="3"/>
      <c r="E37" s="4">
        <v>5.96</v>
      </c>
      <c r="F37" s="4">
        <f t="shared" si="0"/>
        <v>0</v>
      </c>
      <c r="G37" s="4">
        <v>5.36</v>
      </c>
      <c r="H37" s="4">
        <f t="shared" si="1"/>
        <v>0</v>
      </c>
      <c r="I37" s="6"/>
      <c r="J37" s="11" t="s">
        <v>16</v>
      </c>
      <c r="K37" s="10" t="s">
        <v>379</v>
      </c>
      <c r="L37" s="87" t="s">
        <v>17</v>
      </c>
      <c r="M37" s="10"/>
    </row>
    <row r="38" spans="2:13" ht="105" customHeight="1" x14ac:dyDescent="0.35">
      <c r="B38" s="2" t="s">
        <v>45</v>
      </c>
      <c r="C38" s="2" t="s">
        <v>380</v>
      </c>
      <c r="D38" s="3"/>
      <c r="E38" s="4">
        <v>15.52</v>
      </c>
      <c r="F38" s="4">
        <f t="shared" si="0"/>
        <v>0</v>
      </c>
      <c r="G38" s="4">
        <v>13.97</v>
      </c>
      <c r="H38" s="4">
        <f t="shared" si="1"/>
        <v>0</v>
      </c>
      <c r="I38" s="6"/>
      <c r="J38" s="11" t="s">
        <v>381</v>
      </c>
      <c r="K38" s="10" t="s">
        <v>382</v>
      </c>
      <c r="L38" s="87" t="s">
        <v>17</v>
      </c>
      <c r="M38" s="10"/>
    </row>
    <row r="39" spans="2:13" ht="124.5" customHeight="1" x14ac:dyDescent="0.35">
      <c r="B39" s="2" t="s">
        <v>45</v>
      </c>
      <c r="C39" s="2" t="s">
        <v>383</v>
      </c>
      <c r="D39" s="3"/>
      <c r="E39" s="4">
        <v>3.81</v>
      </c>
      <c r="F39" s="4">
        <f t="shared" si="0"/>
        <v>0</v>
      </c>
      <c r="G39" s="4">
        <v>3.41</v>
      </c>
      <c r="H39" s="4">
        <f t="shared" si="1"/>
        <v>0</v>
      </c>
      <c r="I39" s="6"/>
      <c r="J39" s="11" t="s">
        <v>381</v>
      </c>
      <c r="K39" s="10" t="s">
        <v>384</v>
      </c>
      <c r="L39" s="87" t="s">
        <v>17</v>
      </c>
      <c r="M39" s="10"/>
    </row>
    <row r="40" spans="2:13" ht="106.5" customHeight="1" x14ac:dyDescent="0.35">
      <c r="B40" s="90" t="s">
        <v>385</v>
      </c>
      <c r="C40" s="90" t="s">
        <v>386</v>
      </c>
      <c r="D40" s="91"/>
      <c r="E40" s="4">
        <v>105.55</v>
      </c>
      <c r="F40" s="4">
        <f t="shared" si="0"/>
        <v>0</v>
      </c>
      <c r="G40" s="4">
        <v>55.42</v>
      </c>
      <c r="H40" s="4">
        <f t="shared" si="1"/>
        <v>0</v>
      </c>
      <c r="I40" s="6"/>
      <c r="J40" s="11" t="s">
        <v>16</v>
      </c>
      <c r="K40" s="10" t="s">
        <v>387</v>
      </c>
      <c r="L40" s="87" t="s">
        <v>17</v>
      </c>
      <c r="M40" s="10"/>
    </row>
    <row r="41" spans="2:13" ht="90" customHeight="1" x14ac:dyDescent="0.35">
      <c r="B41" s="2" t="s">
        <v>388</v>
      </c>
      <c r="C41" s="2" t="s">
        <v>389</v>
      </c>
      <c r="D41" s="3"/>
      <c r="E41" s="4">
        <v>66.59</v>
      </c>
      <c r="F41" s="4">
        <f t="shared" si="0"/>
        <v>0</v>
      </c>
      <c r="G41" s="4">
        <v>70.67</v>
      </c>
      <c r="H41" s="4">
        <f t="shared" si="1"/>
        <v>0</v>
      </c>
      <c r="I41" s="6"/>
      <c r="J41" s="6" t="s">
        <v>390</v>
      </c>
      <c r="K41" s="10" t="s">
        <v>391</v>
      </c>
      <c r="L41" s="87" t="s">
        <v>17</v>
      </c>
      <c r="M41" s="10"/>
    </row>
    <row r="42" spans="2:13" ht="54.65" customHeight="1" x14ac:dyDescent="0.35">
      <c r="B42" s="74"/>
      <c r="C42" s="74" t="s">
        <v>194</v>
      </c>
      <c r="D42" s="75"/>
      <c r="E42" s="76"/>
      <c r="F42" s="76">
        <v>0</v>
      </c>
      <c r="G42" s="76">
        <v>0</v>
      </c>
      <c r="H42" s="76">
        <f t="shared" si="1"/>
        <v>0</v>
      </c>
      <c r="I42" s="77"/>
      <c r="J42" s="78"/>
      <c r="K42" s="78"/>
      <c r="L42" s="78"/>
      <c r="M42" s="78"/>
    </row>
    <row r="43" spans="2:13" ht="62.15" customHeight="1" x14ac:dyDescent="0.35">
      <c r="B43" s="2"/>
      <c r="C43" s="2"/>
      <c r="D43" s="3"/>
      <c r="E43" s="4"/>
      <c r="F43" s="4"/>
      <c r="G43" s="4"/>
      <c r="H43" s="4"/>
      <c r="I43" s="6"/>
      <c r="J43" s="10"/>
      <c r="K43" s="10"/>
      <c r="L43" s="10"/>
      <c r="M43" s="10"/>
    </row>
    <row r="44" spans="2:13" x14ac:dyDescent="0.35">
      <c r="E44" s="16"/>
      <c r="F44" s="17">
        <f>SUM(F8:F42)</f>
        <v>0</v>
      </c>
      <c r="G44" s="17"/>
      <c r="H44" s="17">
        <f>SUM(H8:H42)</f>
        <v>0</v>
      </c>
      <c r="L44" s="12"/>
      <c r="M44" s="12"/>
    </row>
    <row r="45" spans="2:13" ht="14.5" x14ac:dyDescent="0.35">
      <c r="E45" s="8"/>
      <c r="F45" s="8"/>
      <c r="G45" s="8"/>
      <c r="H45" s="8"/>
      <c r="L45" s="12"/>
      <c r="M45" s="12"/>
    </row>
    <row r="46" spans="2:13" ht="14.5" x14ac:dyDescent="0.35">
      <c r="E46" s="8"/>
      <c r="F46" s="8"/>
      <c r="G46" s="8"/>
      <c r="H46" s="8"/>
      <c r="L46" s="12"/>
      <c r="M46" s="12"/>
    </row>
    <row r="47" spans="2:13" ht="14.5" x14ac:dyDescent="0.35">
      <c r="E47" s="8"/>
      <c r="F47" s="8"/>
      <c r="G47" s="8"/>
      <c r="H47" s="8"/>
      <c r="L47" s="12"/>
      <c r="M47" s="12"/>
    </row>
    <row r="48" spans="2:13" ht="14.5" x14ac:dyDescent="0.35">
      <c r="B48" s="7"/>
      <c r="C48" s="7"/>
      <c r="D48" s="8"/>
      <c r="E48" s="8"/>
      <c r="F48" s="8"/>
      <c r="G48" s="8"/>
      <c r="H48" s="8"/>
      <c r="L48" s="12"/>
      <c r="M48" s="12"/>
    </row>
    <row r="49" spans="2:13" ht="14.5" x14ac:dyDescent="0.35">
      <c r="B49" s="7"/>
      <c r="C49" s="7"/>
      <c r="D49" s="8"/>
      <c r="E49" s="8"/>
      <c r="F49" s="8"/>
      <c r="G49" s="8"/>
      <c r="H49" s="8"/>
      <c r="L49" s="12"/>
      <c r="M49" s="12"/>
    </row>
    <row r="50" spans="2:13" ht="14.5" x14ac:dyDescent="0.35">
      <c r="B50" s="7"/>
      <c r="C50" s="7"/>
      <c r="D50" s="8"/>
      <c r="E50" s="8"/>
      <c r="F50" s="8"/>
      <c r="G50" s="8"/>
      <c r="H50" s="8"/>
      <c r="L50" s="12"/>
      <c r="M50" s="12"/>
    </row>
    <row r="51" spans="2:13" ht="14.5" x14ac:dyDescent="0.35">
      <c r="B51" s="7"/>
      <c r="C51" s="7"/>
      <c r="D51" s="8"/>
      <c r="E51" s="8"/>
      <c r="F51" s="8"/>
      <c r="G51" s="8"/>
      <c r="H51" s="8"/>
      <c r="L51" s="12"/>
      <c r="M51" s="12"/>
    </row>
    <row r="52" spans="2:13" ht="14.5" x14ac:dyDescent="0.35">
      <c r="B52" s="7"/>
      <c r="C52" s="7"/>
      <c r="D52" s="8"/>
      <c r="E52" s="8"/>
      <c r="F52" s="8"/>
      <c r="G52" s="8"/>
      <c r="H52" s="8"/>
      <c r="L52" s="12"/>
      <c r="M52" s="12"/>
    </row>
    <row r="53" spans="2:13" ht="14.5" x14ac:dyDescent="0.35">
      <c r="B53" s="7"/>
      <c r="C53" s="7"/>
      <c r="D53" s="8"/>
      <c r="E53" s="8"/>
      <c r="F53" s="8"/>
      <c r="G53" s="8"/>
      <c r="H53" s="8"/>
      <c r="L53" s="12"/>
      <c r="M53" s="12"/>
    </row>
    <row r="54" spans="2:13" ht="14.5" x14ac:dyDescent="0.35">
      <c r="B54" s="7"/>
      <c r="C54" s="7"/>
      <c r="D54" s="8"/>
      <c r="E54" s="8"/>
      <c r="F54" s="8"/>
      <c r="G54" s="8"/>
      <c r="H54" s="8"/>
      <c r="L54" s="12"/>
      <c r="M54" s="12"/>
    </row>
    <row r="55" spans="2:13" ht="14.5" x14ac:dyDescent="0.35">
      <c r="B55" s="7"/>
      <c r="C55" s="7"/>
      <c r="D55" s="8"/>
      <c r="E55" s="8"/>
      <c r="F55" s="8"/>
      <c r="G55" s="8"/>
      <c r="H55" s="8"/>
      <c r="L55" s="12"/>
      <c r="M55" s="12"/>
    </row>
    <row r="56" spans="2:13" ht="14.5" x14ac:dyDescent="0.35">
      <c r="B56" s="7"/>
      <c r="C56" s="7"/>
      <c r="D56" s="8"/>
      <c r="E56" s="8"/>
      <c r="F56" s="8"/>
      <c r="G56" s="8"/>
      <c r="H56" s="8"/>
      <c r="L56" s="12"/>
      <c r="M56" s="12"/>
    </row>
    <row r="57" spans="2:13" ht="14.5" x14ac:dyDescent="0.35">
      <c r="B57" s="7"/>
      <c r="C57" s="7"/>
      <c r="D57" s="8"/>
      <c r="E57" s="8"/>
      <c r="F57" s="8"/>
      <c r="G57" s="8"/>
      <c r="H57" s="8"/>
      <c r="L57" s="12"/>
      <c r="M57" s="12"/>
    </row>
    <row r="58" spans="2:13" ht="14.5" x14ac:dyDescent="0.35">
      <c r="B58" s="7"/>
      <c r="C58" s="7"/>
      <c r="D58" s="8"/>
      <c r="E58" s="8"/>
      <c r="F58" s="8"/>
      <c r="G58" s="8"/>
      <c r="H58" s="8"/>
      <c r="L58" s="12"/>
      <c r="M58" s="12"/>
    </row>
    <row r="59" spans="2:13" ht="14.5" x14ac:dyDescent="0.35">
      <c r="B59" s="7"/>
      <c r="C59" s="7"/>
      <c r="D59" s="8"/>
      <c r="E59" s="8"/>
      <c r="F59" s="8"/>
      <c r="G59" s="8"/>
      <c r="H59" s="8"/>
      <c r="L59" s="12"/>
      <c r="M59" s="12"/>
    </row>
    <row r="60" spans="2:13" ht="14.5" x14ac:dyDescent="0.35">
      <c r="B60" s="7"/>
      <c r="C60" s="7"/>
      <c r="D60" s="8"/>
      <c r="E60" s="8"/>
      <c r="F60" s="8"/>
      <c r="G60" s="8"/>
      <c r="H60" s="8"/>
      <c r="L60" s="12"/>
      <c r="M60" s="12"/>
    </row>
    <row r="61" spans="2:13" ht="14.5" x14ac:dyDescent="0.35">
      <c r="B61" s="7"/>
      <c r="C61" s="7"/>
      <c r="D61" s="8"/>
      <c r="E61" s="8"/>
      <c r="F61" s="8"/>
      <c r="G61" s="8"/>
      <c r="H61" s="8"/>
      <c r="L61" s="12"/>
      <c r="M61" s="12"/>
    </row>
    <row r="62" spans="2:13" ht="14.5" x14ac:dyDescent="0.35">
      <c r="B62" s="7"/>
      <c r="C62" s="7"/>
      <c r="D62" s="8"/>
      <c r="E62" s="8"/>
      <c r="F62" s="8"/>
      <c r="G62" s="8"/>
      <c r="H62" s="8"/>
      <c r="L62" s="12"/>
      <c r="M62" s="12"/>
    </row>
    <row r="63" spans="2:13" ht="14.5" x14ac:dyDescent="0.35">
      <c r="B63" s="7"/>
      <c r="C63" s="7"/>
      <c r="D63" s="8"/>
      <c r="E63" s="8"/>
      <c r="F63" s="8"/>
      <c r="G63" s="8"/>
      <c r="H63" s="8"/>
      <c r="L63" s="12"/>
      <c r="M63" s="12"/>
    </row>
    <row r="64" spans="2:13" ht="14.5" x14ac:dyDescent="0.35">
      <c r="B64" s="7"/>
      <c r="C64" s="7"/>
      <c r="D64" s="8"/>
      <c r="E64" s="8"/>
      <c r="F64" s="8"/>
      <c r="G64" s="8"/>
      <c r="H64" s="8"/>
      <c r="L64" s="12"/>
      <c r="M64" s="12"/>
    </row>
    <row r="65" spans="2:13" ht="14.5" x14ac:dyDescent="0.35">
      <c r="B65" s="7"/>
      <c r="C65" s="7"/>
      <c r="D65" s="8"/>
      <c r="E65" s="8"/>
      <c r="F65" s="8"/>
      <c r="G65" s="8"/>
      <c r="H65" s="8"/>
      <c r="L65" s="12"/>
      <c r="M65" s="12"/>
    </row>
    <row r="66" spans="2:13" ht="14.5" x14ac:dyDescent="0.35">
      <c r="B66" s="7"/>
      <c r="C66" s="7"/>
      <c r="D66" s="8"/>
      <c r="E66" s="8"/>
      <c r="F66" s="8"/>
      <c r="G66" s="8"/>
      <c r="H66" s="8"/>
      <c r="L66" s="12"/>
      <c r="M66" s="12"/>
    </row>
    <row r="67" spans="2:13" ht="14.5" x14ac:dyDescent="0.35">
      <c r="B67" s="7"/>
      <c r="C67" s="7"/>
      <c r="D67" s="8"/>
      <c r="E67" s="8"/>
      <c r="F67" s="8"/>
      <c r="G67" s="8"/>
      <c r="H67" s="8"/>
      <c r="L67" s="12"/>
      <c r="M67" s="12"/>
    </row>
    <row r="68" spans="2:13" ht="14.5" x14ac:dyDescent="0.35">
      <c r="B68" s="7"/>
      <c r="C68" s="7"/>
      <c r="D68" s="8"/>
      <c r="E68" s="8"/>
      <c r="F68" s="8"/>
      <c r="G68" s="8"/>
      <c r="H68" s="8"/>
      <c r="L68" s="12"/>
      <c r="M68" s="12"/>
    </row>
    <row r="69" spans="2:13" ht="14.5" x14ac:dyDescent="0.35">
      <c r="B69" s="7"/>
      <c r="C69" s="7"/>
      <c r="D69" s="8"/>
      <c r="E69" s="8"/>
      <c r="F69" s="8"/>
      <c r="G69" s="8"/>
      <c r="H69" s="8"/>
      <c r="L69" s="12"/>
      <c r="M69" s="12"/>
    </row>
    <row r="70" spans="2:13" ht="14.5" x14ac:dyDescent="0.35">
      <c r="B70" s="7"/>
      <c r="C70" s="7"/>
      <c r="D70" s="8"/>
      <c r="E70" s="8"/>
      <c r="F70" s="8"/>
      <c r="G70" s="8"/>
      <c r="H70" s="8"/>
      <c r="L70" s="12"/>
      <c r="M70" s="12"/>
    </row>
    <row r="71" spans="2:13" ht="14.5" x14ac:dyDescent="0.35">
      <c r="B71" s="7"/>
      <c r="C71" s="7"/>
      <c r="D71" s="8"/>
      <c r="E71" s="8"/>
      <c r="F71" s="8"/>
      <c r="G71" s="8"/>
      <c r="H71" s="8"/>
      <c r="L71" s="12"/>
      <c r="M71" s="12"/>
    </row>
    <row r="72" spans="2:13" ht="14.5" x14ac:dyDescent="0.35">
      <c r="B72" s="7"/>
      <c r="C72" s="7"/>
      <c r="D72" s="8"/>
      <c r="E72" s="8"/>
      <c r="F72" s="8"/>
      <c r="G72" s="8"/>
      <c r="H72" s="8"/>
      <c r="L72" s="12"/>
      <c r="M72" s="12"/>
    </row>
    <row r="73" spans="2:13" ht="14.5" x14ac:dyDescent="0.35">
      <c r="B73" s="7"/>
      <c r="C73" s="7"/>
      <c r="D73" s="8"/>
      <c r="E73" s="8"/>
      <c r="F73" s="8"/>
      <c r="G73" s="8"/>
      <c r="H73" s="8"/>
      <c r="L73" s="12"/>
      <c r="M73" s="12"/>
    </row>
    <row r="74" spans="2:13" ht="14.5" x14ac:dyDescent="0.35">
      <c r="B74" s="7"/>
      <c r="C74" s="7"/>
      <c r="D74" s="8"/>
      <c r="E74" s="8"/>
      <c r="F74" s="8"/>
      <c r="G74" s="8"/>
      <c r="H74" s="8"/>
      <c r="L74" s="12"/>
      <c r="M74" s="12"/>
    </row>
    <row r="75" spans="2:13" ht="14.5" x14ac:dyDescent="0.35">
      <c r="B75" s="7"/>
      <c r="C75" s="7"/>
      <c r="D75" s="8"/>
      <c r="E75" s="8"/>
      <c r="F75" s="8"/>
      <c r="G75" s="8"/>
      <c r="H75" s="8"/>
      <c r="L75" s="12"/>
      <c r="M75" s="12"/>
    </row>
    <row r="76" spans="2:13" ht="14.5" x14ac:dyDescent="0.35">
      <c r="B76" s="7"/>
      <c r="C76" s="7"/>
      <c r="D76" s="8"/>
      <c r="E76" s="8"/>
      <c r="F76" s="8"/>
      <c r="G76" s="8"/>
      <c r="H76" s="8"/>
      <c r="L76" s="12"/>
      <c r="M76" s="12"/>
    </row>
    <row r="77" spans="2:13" ht="14.5" x14ac:dyDescent="0.35">
      <c r="B77" s="7"/>
      <c r="C77" s="7"/>
      <c r="D77" s="8"/>
      <c r="E77" s="8"/>
      <c r="F77" s="8"/>
      <c r="G77" s="8"/>
      <c r="H77" s="8"/>
      <c r="L77" s="12"/>
      <c r="M77" s="12"/>
    </row>
    <row r="78" spans="2:13" ht="14.5" x14ac:dyDescent="0.35">
      <c r="B78" s="7"/>
      <c r="C78" s="7"/>
      <c r="D78" s="8"/>
      <c r="E78" s="8"/>
      <c r="F78" s="8"/>
      <c r="G78" s="8"/>
      <c r="H78" s="8"/>
      <c r="L78" s="12"/>
      <c r="M78" s="12"/>
    </row>
    <row r="79" spans="2:13" ht="14.5" x14ac:dyDescent="0.35">
      <c r="B79" s="7"/>
      <c r="C79" s="7"/>
      <c r="D79" s="8"/>
      <c r="E79" s="8"/>
      <c r="F79" s="8"/>
      <c r="G79" s="8"/>
      <c r="H79" s="8"/>
      <c r="L79" s="12"/>
      <c r="M79" s="12"/>
    </row>
    <row r="80" spans="2:13" ht="14.5" x14ac:dyDescent="0.35">
      <c r="B80" s="7"/>
      <c r="C80" s="7"/>
      <c r="D80" s="8"/>
      <c r="E80" s="8"/>
      <c r="F80" s="8"/>
      <c r="G80" s="8"/>
      <c r="H80" s="8"/>
      <c r="L80" s="12"/>
      <c r="M80" s="12"/>
    </row>
  </sheetData>
  <mergeCells count="8">
    <mergeCell ref="A8:A14"/>
    <mergeCell ref="B7:K7"/>
    <mergeCell ref="I31:I32"/>
    <mergeCell ref="I22:I23"/>
    <mergeCell ref="I24:I25"/>
    <mergeCell ref="I26:I27"/>
    <mergeCell ref="I8:I14"/>
    <mergeCell ref="J8:J14"/>
  </mergeCells>
  <pageMargins left="0.7" right="0.7" top="0.75" bottom="0.75" header="0.3" footer="0.3"/>
  <pageSetup paperSize="9" scale="73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E5F6E-EC81-47A6-AC86-8E61D4838508}">
  <sheetPr>
    <pageSetUpPr fitToPage="1"/>
  </sheetPr>
  <dimension ref="B1:G153"/>
  <sheetViews>
    <sheetView topLeftCell="A108" zoomScale="80" zoomScaleNormal="80" workbookViewId="0">
      <selection activeCell="G139" sqref="G139"/>
    </sheetView>
  </sheetViews>
  <sheetFormatPr defaultRowHeight="14.5" x14ac:dyDescent="0.35"/>
  <cols>
    <col min="2" max="2" width="11.81640625" customWidth="1"/>
    <col min="3" max="3" width="14.453125" customWidth="1"/>
    <col min="4" max="4" width="45" customWidth="1"/>
    <col min="5" max="5" width="8.54296875" style="1"/>
    <col min="6" max="6" width="12.453125" style="1" customWidth="1"/>
    <col min="7" max="7" width="17.54296875" style="1" customWidth="1"/>
  </cols>
  <sheetData>
    <row r="1" spans="2:7" x14ac:dyDescent="0.35">
      <c r="D1" t="s">
        <v>392</v>
      </c>
    </row>
    <row r="3" spans="2:7" x14ac:dyDescent="0.35">
      <c r="B3" s="33" t="s">
        <v>252</v>
      </c>
      <c r="C3" s="50" t="s">
        <v>4</v>
      </c>
      <c r="D3" s="38" t="s">
        <v>5</v>
      </c>
      <c r="E3" s="38" t="s">
        <v>6</v>
      </c>
      <c r="F3" s="39" t="s">
        <v>253</v>
      </c>
      <c r="G3" s="38" t="s">
        <v>135</v>
      </c>
    </row>
    <row r="4" spans="2:7" ht="20.149999999999999" customHeight="1" x14ac:dyDescent="0.35">
      <c r="B4" s="5"/>
      <c r="C4" s="36" t="s">
        <v>393</v>
      </c>
      <c r="D4" s="2" t="s">
        <v>394</v>
      </c>
      <c r="E4" s="3">
        <v>2</v>
      </c>
      <c r="F4" s="4">
        <v>30.99</v>
      </c>
      <c r="G4" s="4">
        <f t="shared" ref="G4:G35" si="0">F4*E4</f>
        <v>61.98</v>
      </c>
    </row>
    <row r="5" spans="2:7" ht="20.149999999999999" customHeight="1" x14ac:dyDescent="0.35">
      <c r="B5" s="5"/>
      <c r="C5" s="36" t="s">
        <v>395</v>
      </c>
      <c r="D5" s="2" t="s">
        <v>396</v>
      </c>
      <c r="E5" s="3">
        <v>2</v>
      </c>
      <c r="F5" s="4">
        <v>62.6</v>
      </c>
      <c r="G5" s="4">
        <f t="shared" si="0"/>
        <v>125.2</v>
      </c>
    </row>
    <row r="6" spans="2:7" ht="20.149999999999999" customHeight="1" x14ac:dyDescent="0.35">
      <c r="B6" s="5"/>
      <c r="C6" s="36" t="s">
        <v>397</v>
      </c>
      <c r="D6" s="2" t="s">
        <v>398</v>
      </c>
      <c r="E6" s="3">
        <v>2</v>
      </c>
      <c r="F6" s="4">
        <v>49.86</v>
      </c>
      <c r="G6" s="4">
        <f t="shared" si="0"/>
        <v>99.72</v>
      </c>
    </row>
    <row r="7" spans="2:7" ht="20.149999999999999" customHeight="1" x14ac:dyDescent="0.35">
      <c r="B7" s="5"/>
      <c r="C7" s="36" t="s">
        <v>399</v>
      </c>
      <c r="D7" s="2" t="s">
        <v>400</v>
      </c>
      <c r="E7" s="3">
        <v>1</v>
      </c>
      <c r="F7" s="4">
        <v>99.82</v>
      </c>
      <c r="G7" s="4">
        <f t="shared" si="0"/>
        <v>99.82</v>
      </c>
    </row>
    <row r="8" spans="2:7" ht="20.149999999999999" customHeight="1" x14ac:dyDescent="0.35">
      <c r="B8" s="5"/>
      <c r="C8" s="36" t="s">
        <v>401</v>
      </c>
      <c r="D8" s="2" t="s">
        <v>402</v>
      </c>
      <c r="E8" s="3">
        <v>1</v>
      </c>
      <c r="F8" s="4">
        <v>143.85</v>
      </c>
      <c r="G8" s="4">
        <f t="shared" si="0"/>
        <v>143.85</v>
      </c>
    </row>
    <row r="9" spans="2:7" ht="20.149999999999999" customHeight="1" x14ac:dyDescent="0.35">
      <c r="B9" s="5"/>
      <c r="C9" s="36" t="s">
        <v>403</v>
      </c>
      <c r="D9" s="2" t="s">
        <v>404</v>
      </c>
      <c r="E9" s="3">
        <v>2</v>
      </c>
      <c r="F9" s="4">
        <v>39.700000000000003</v>
      </c>
      <c r="G9" s="4">
        <f t="shared" si="0"/>
        <v>79.400000000000006</v>
      </c>
    </row>
    <row r="10" spans="2:7" ht="20.149999999999999" customHeight="1" x14ac:dyDescent="0.35">
      <c r="B10" s="5"/>
      <c r="C10" s="36" t="s">
        <v>405</v>
      </c>
      <c r="D10" s="2" t="s">
        <v>406</v>
      </c>
      <c r="E10" s="3">
        <v>2</v>
      </c>
      <c r="F10" s="4">
        <v>46.88</v>
      </c>
      <c r="G10" s="4">
        <f t="shared" si="0"/>
        <v>93.76</v>
      </c>
    </row>
    <row r="11" spans="2:7" ht="20.149999999999999" customHeight="1" x14ac:dyDescent="0.35">
      <c r="B11" s="5"/>
      <c r="C11" s="36" t="s">
        <v>407</v>
      </c>
      <c r="D11" s="2" t="s">
        <v>408</v>
      </c>
      <c r="E11" s="3">
        <v>1</v>
      </c>
      <c r="F11" s="4">
        <v>66.81</v>
      </c>
      <c r="G11" s="4">
        <f t="shared" si="0"/>
        <v>66.81</v>
      </c>
    </row>
    <row r="12" spans="2:7" ht="20.149999999999999" customHeight="1" x14ac:dyDescent="0.35">
      <c r="B12" s="5"/>
      <c r="C12" s="36" t="s">
        <v>409</v>
      </c>
      <c r="D12" s="2" t="s">
        <v>410</v>
      </c>
      <c r="E12" s="3">
        <v>4</v>
      </c>
      <c r="F12" s="4">
        <v>14.86</v>
      </c>
      <c r="G12" s="4">
        <f t="shared" si="0"/>
        <v>59.44</v>
      </c>
    </row>
    <row r="13" spans="2:7" ht="20.149999999999999" customHeight="1" x14ac:dyDescent="0.35">
      <c r="B13" s="5"/>
      <c r="C13" s="36" t="s">
        <v>411</v>
      </c>
      <c r="D13" s="2" t="s">
        <v>412</v>
      </c>
      <c r="E13" s="3">
        <v>2</v>
      </c>
      <c r="F13" s="4">
        <v>33.81</v>
      </c>
      <c r="G13" s="4">
        <f t="shared" si="0"/>
        <v>67.62</v>
      </c>
    </row>
    <row r="14" spans="2:7" ht="20.149999999999999" customHeight="1" x14ac:dyDescent="0.35">
      <c r="B14" s="5"/>
      <c r="C14" s="36" t="s">
        <v>413</v>
      </c>
      <c r="D14" s="2" t="s">
        <v>414</v>
      </c>
      <c r="E14" s="3">
        <v>2</v>
      </c>
      <c r="F14" s="4">
        <v>35.28</v>
      </c>
      <c r="G14" s="4">
        <f t="shared" si="0"/>
        <v>70.56</v>
      </c>
    </row>
    <row r="15" spans="2:7" ht="20.149999999999999" customHeight="1" x14ac:dyDescent="0.35">
      <c r="B15" s="5"/>
      <c r="C15" s="36" t="s">
        <v>415</v>
      </c>
      <c r="D15" s="2" t="s">
        <v>416</v>
      </c>
      <c r="E15" s="3">
        <v>2</v>
      </c>
      <c r="F15" s="4">
        <v>14.32</v>
      </c>
      <c r="G15" s="4">
        <f t="shared" si="0"/>
        <v>28.64</v>
      </c>
    </row>
    <row r="16" spans="2:7" ht="20.149999999999999" customHeight="1" x14ac:dyDescent="0.35">
      <c r="B16" s="5"/>
      <c r="C16" s="36" t="s">
        <v>417</v>
      </c>
      <c r="D16" s="2" t="s">
        <v>418</v>
      </c>
      <c r="E16" s="3">
        <v>1</v>
      </c>
      <c r="F16" s="4">
        <v>119.47</v>
      </c>
      <c r="G16" s="4">
        <f t="shared" si="0"/>
        <v>119.47</v>
      </c>
    </row>
    <row r="17" spans="2:7" ht="20.149999999999999" customHeight="1" x14ac:dyDescent="0.35">
      <c r="B17" s="5"/>
      <c r="C17" s="36" t="s">
        <v>419</v>
      </c>
      <c r="D17" s="2" t="s">
        <v>420</v>
      </c>
      <c r="E17" s="3">
        <v>15</v>
      </c>
      <c r="F17" s="4">
        <v>15.13</v>
      </c>
      <c r="G17" s="4">
        <f t="shared" si="0"/>
        <v>226.95000000000002</v>
      </c>
    </row>
    <row r="18" spans="2:7" ht="20.149999999999999" customHeight="1" x14ac:dyDescent="0.35">
      <c r="B18" s="5"/>
      <c r="C18" s="36" t="s">
        <v>421</v>
      </c>
      <c r="D18" s="2" t="s">
        <v>422</v>
      </c>
      <c r="E18" s="3">
        <v>15</v>
      </c>
      <c r="F18" s="4">
        <v>16.149999999999999</v>
      </c>
      <c r="G18" s="4">
        <f t="shared" si="0"/>
        <v>242.24999999999997</v>
      </c>
    </row>
    <row r="19" spans="2:7" ht="20.149999999999999" customHeight="1" x14ac:dyDescent="0.35">
      <c r="B19" s="5"/>
      <c r="C19" s="36" t="s">
        <v>423</v>
      </c>
      <c r="D19" s="2" t="s">
        <v>424</v>
      </c>
      <c r="E19" s="3">
        <v>5</v>
      </c>
      <c r="F19" s="4">
        <v>33.26</v>
      </c>
      <c r="G19" s="4">
        <f t="shared" si="0"/>
        <v>166.29999999999998</v>
      </c>
    </row>
    <row r="20" spans="2:7" ht="20.149999999999999" customHeight="1" x14ac:dyDescent="0.35">
      <c r="B20" s="5"/>
      <c r="C20" s="36" t="s">
        <v>425</v>
      </c>
      <c r="D20" s="2" t="s">
        <v>426</v>
      </c>
      <c r="E20" s="3">
        <v>5</v>
      </c>
      <c r="F20" s="4">
        <v>20.73</v>
      </c>
      <c r="G20" s="4">
        <f t="shared" si="0"/>
        <v>103.65</v>
      </c>
    </row>
    <row r="21" spans="2:7" ht="22" customHeight="1" x14ac:dyDescent="0.35">
      <c r="B21" s="5"/>
      <c r="C21" s="36" t="s">
        <v>427</v>
      </c>
      <c r="D21" s="2" t="s">
        <v>428</v>
      </c>
      <c r="E21" s="3">
        <v>2</v>
      </c>
      <c r="F21" s="4">
        <v>13.79</v>
      </c>
      <c r="G21" s="4">
        <f t="shared" si="0"/>
        <v>27.58</v>
      </c>
    </row>
    <row r="22" spans="2:7" ht="20.149999999999999" customHeight="1" x14ac:dyDescent="0.35">
      <c r="B22" s="5"/>
      <c r="C22" s="36" t="s">
        <v>429</v>
      </c>
      <c r="D22" s="2" t="s">
        <v>430</v>
      </c>
      <c r="E22" s="3">
        <v>10</v>
      </c>
      <c r="F22" s="4">
        <v>15.43</v>
      </c>
      <c r="G22" s="4">
        <f t="shared" si="0"/>
        <v>154.30000000000001</v>
      </c>
    </row>
    <row r="23" spans="2:7" ht="20.149999999999999" customHeight="1" x14ac:dyDescent="0.35">
      <c r="B23" s="5"/>
      <c r="C23" s="36" t="s">
        <v>431</v>
      </c>
      <c r="D23" s="2" t="s">
        <v>432</v>
      </c>
      <c r="E23" s="3">
        <v>10</v>
      </c>
      <c r="F23" s="4">
        <v>18.97</v>
      </c>
      <c r="G23" s="4">
        <f t="shared" si="0"/>
        <v>189.7</v>
      </c>
    </row>
    <row r="24" spans="2:7" ht="19.5" customHeight="1" x14ac:dyDescent="0.35">
      <c r="B24" s="5"/>
      <c r="C24" s="36" t="s">
        <v>433</v>
      </c>
      <c r="D24" s="2" t="s">
        <v>434</v>
      </c>
      <c r="E24" s="3">
        <v>20</v>
      </c>
      <c r="F24" s="4">
        <v>8.9600000000000009</v>
      </c>
      <c r="G24" s="4">
        <f t="shared" si="0"/>
        <v>179.20000000000002</v>
      </c>
    </row>
    <row r="25" spans="2:7" ht="20.149999999999999" customHeight="1" x14ac:dyDescent="0.35">
      <c r="B25" s="5"/>
      <c r="C25" s="55" t="s">
        <v>435</v>
      </c>
      <c r="D25" s="43" t="s">
        <v>436</v>
      </c>
      <c r="E25" s="56">
        <v>5</v>
      </c>
      <c r="F25" s="4">
        <v>12.33</v>
      </c>
      <c r="G25" s="4">
        <f t="shared" si="0"/>
        <v>61.65</v>
      </c>
    </row>
    <row r="26" spans="2:7" ht="20.149999999999999" customHeight="1" x14ac:dyDescent="0.35">
      <c r="B26" s="5"/>
      <c r="C26" s="55" t="s">
        <v>437</v>
      </c>
      <c r="D26" s="43" t="s">
        <v>438</v>
      </c>
      <c r="E26" s="56">
        <v>5</v>
      </c>
      <c r="F26" s="4">
        <v>14.67</v>
      </c>
      <c r="G26" s="4">
        <f t="shared" si="0"/>
        <v>73.349999999999994</v>
      </c>
    </row>
    <row r="27" spans="2:7" ht="20.149999999999999" customHeight="1" x14ac:dyDescent="0.35">
      <c r="B27" s="5"/>
      <c r="C27" s="36" t="s">
        <v>439</v>
      </c>
      <c r="D27" s="2" t="s">
        <v>440</v>
      </c>
      <c r="E27" s="3">
        <v>15</v>
      </c>
      <c r="F27" s="4">
        <v>14.99</v>
      </c>
      <c r="G27" s="4">
        <f t="shared" si="0"/>
        <v>224.85</v>
      </c>
    </row>
    <row r="28" spans="2:7" ht="20.149999999999999" customHeight="1" x14ac:dyDescent="0.35">
      <c r="B28" s="5"/>
      <c r="C28" s="36" t="s">
        <v>441</v>
      </c>
      <c r="D28" s="2" t="s">
        <v>442</v>
      </c>
      <c r="E28" s="3">
        <v>2</v>
      </c>
      <c r="F28" s="4">
        <v>35.82</v>
      </c>
      <c r="G28" s="4">
        <f t="shared" si="0"/>
        <v>71.64</v>
      </c>
    </row>
    <row r="29" spans="2:7" ht="20.149999999999999" customHeight="1" x14ac:dyDescent="0.35">
      <c r="B29" s="5"/>
      <c r="C29" s="36" t="s">
        <v>443</v>
      </c>
      <c r="D29" s="2" t="s">
        <v>444</v>
      </c>
      <c r="E29" s="3">
        <v>1</v>
      </c>
      <c r="F29" s="4">
        <v>81.55</v>
      </c>
      <c r="G29" s="4">
        <f t="shared" si="0"/>
        <v>81.55</v>
      </c>
    </row>
    <row r="30" spans="2:7" ht="20.149999999999999" customHeight="1" x14ac:dyDescent="0.35">
      <c r="B30" s="5"/>
      <c r="C30" s="36" t="s">
        <v>445</v>
      </c>
      <c r="D30" s="2" t="s">
        <v>446</v>
      </c>
      <c r="E30" s="3">
        <v>1</v>
      </c>
      <c r="F30" s="4">
        <v>17.149999999999999</v>
      </c>
      <c r="G30" s="4">
        <f t="shared" si="0"/>
        <v>17.149999999999999</v>
      </c>
    </row>
    <row r="31" spans="2:7" ht="20.149999999999999" customHeight="1" x14ac:dyDescent="0.35">
      <c r="B31" s="5"/>
      <c r="C31" s="36" t="s">
        <v>447</v>
      </c>
      <c r="D31" s="2" t="s">
        <v>448</v>
      </c>
      <c r="E31" s="3">
        <v>2</v>
      </c>
      <c r="F31" s="4">
        <v>13.84</v>
      </c>
      <c r="G31" s="4">
        <f t="shared" si="0"/>
        <v>27.68</v>
      </c>
    </row>
    <row r="32" spans="2:7" ht="20.149999999999999" customHeight="1" x14ac:dyDescent="0.35">
      <c r="B32" s="5"/>
      <c r="C32" s="36" t="s">
        <v>449</v>
      </c>
      <c r="D32" s="2" t="s">
        <v>450</v>
      </c>
      <c r="E32" s="3">
        <v>1</v>
      </c>
      <c r="F32" s="4">
        <v>201.94</v>
      </c>
      <c r="G32" s="4">
        <f t="shared" si="0"/>
        <v>201.94</v>
      </c>
    </row>
    <row r="33" spans="2:7" ht="20.149999999999999" customHeight="1" x14ac:dyDescent="0.35">
      <c r="B33" s="5"/>
      <c r="C33" s="36" t="s">
        <v>451</v>
      </c>
      <c r="D33" s="2" t="s">
        <v>452</v>
      </c>
      <c r="E33" s="3">
        <v>1</v>
      </c>
      <c r="F33" s="4">
        <v>101.13</v>
      </c>
      <c r="G33" s="4">
        <f t="shared" si="0"/>
        <v>101.13</v>
      </c>
    </row>
    <row r="34" spans="2:7" ht="20.149999999999999" customHeight="1" x14ac:dyDescent="0.35">
      <c r="B34" s="5"/>
      <c r="C34" s="36" t="s">
        <v>453</v>
      </c>
      <c r="D34" s="2" t="s">
        <v>454</v>
      </c>
      <c r="E34" s="3">
        <v>2</v>
      </c>
      <c r="F34" s="4">
        <v>10.95</v>
      </c>
      <c r="G34" s="4">
        <f t="shared" si="0"/>
        <v>21.9</v>
      </c>
    </row>
    <row r="35" spans="2:7" ht="20.149999999999999" customHeight="1" x14ac:dyDescent="0.35">
      <c r="B35" s="5"/>
      <c r="C35" s="36" t="s">
        <v>455</v>
      </c>
      <c r="D35" s="2" t="s">
        <v>456</v>
      </c>
      <c r="E35" s="3">
        <v>2</v>
      </c>
      <c r="F35" s="4">
        <v>18.05</v>
      </c>
      <c r="G35" s="4">
        <f t="shared" si="0"/>
        <v>36.1</v>
      </c>
    </row>
    <row r="36" spans="2:7" ht="20.149999999999999" customHeight="1" x14ac:dyDescent="0.35">
      <c r="B36" s="5"/>
      <c r="C36" s="36" t="s">
        <v>457</v>
      </c>
      <c r="D36" s="2" t="s">
        <v>458</v>
      </c>
      <c r="E36" s="3">
        <v>2</v>
      </c>
      <c r="F36" s="4">
        <v>25.32</v>
      </c>
      <c r="G36" s="4">
        <f t="shared" ref="G36:G67" si="1">F36*E36</f>
        <v>50.64</v>
      </c>
    </row>
    <row r="37" spans="2:7" ht="20.149999999999999" customHeight="1" x14ac:dyDescent="0.35">
      <c r="B37" s="5"/>
      <c r="C37" s="36" t="s">
        <v>459</v>
      </c>
      <c r="D37" s="2" t="s">
        <v>460</v>
      </c>
      <c r="E37" s="3">
        <v>2</v>
      </c>
      <c r="F37" s="4">
        <v>21.95</v>
      </c>
      <c r="G37" s="4">
        <f t="shared" si="1"/>
        <v>43.9</v>
      </c>
    </row>
    <row r="38" spans="2:7" ht="20.149999999999999" customHeight="1" x14ac:dyDescent="0.35">
      <c r="B38" s="5"/>
      <c r="C38" s="36" t="s">
        <v>461</v>
      </c>
      <c r="D38" s="2" t="s">
        <v>462</v>
      </c>
      <c r="E38" s="3">
        <v>2</v>
      </c>
      <c r="F38" s="4">
        <v>28.76</v>
      </c>
      <c r="G38" s="4">
        <f t="shared" si="1"/>
        <v>57.52</v>
      </c>
    </row>
    <row r="39" spans="2:7" ht="20.149999999999999" customHeight="1" x14ac:dyDescent="0.35">
      <c r="B39" s="5"/>
      <c r="C39" s="36" t="s">
        <v>463</v>
      </c>
      <c r="D39" s="2" t="s">
        <v>464</v>
      </c>
      <c r="E39" s="3">
        <v>2</v>
      </c>
      <c r="F39" s="4">
        <v>9.6300000000000008</v>
      </c>
      <c r="G39" s="4">
        <f t="shared" si="1"/>
        <v>19.260000000000002</v>
      </c>
    </row>
    <row r="40" spans="2:7" ht="20.149999999999999" customHeight="1" x14ac:dyDescent="0.35">
      <c r="B40" s="5"/>
      <c r="C40" s="36" t="s">
        <v>465</v>
      </c>
      <c r="D40" s="2" t="s">
        <v>466</v>
      </c>
      <c r="E40" s="3">
        <v>2</v>
      </c>
      <c r="F40" s="4">
        <v>23.95</v>
      </c>
      <c r="G40" s="4">
        <f t="shared" si="1"/>
        <v>47.9</v>
      </c>
    </row>
    <row r="41" spans="2:7" ht="20.149999999999999" customHeight="1" x14ac:dyDescent="0.35">
      <c r="B41" s="5"/>
      <c r="C41" s="36" t="s">
        <v>467</v>
      </c>
      <c r="D41" s="2" t="s">
        <v>468</v>
      </c>
      <c r="E41" s="3">
        <v>2</v>
      </c>
      <c r="F41" s="4">
        <v>20.7</v>
      </c>
      <c r="G41" s="4">
        <f t="shared" si="1"/>
        <v>41.4</v>
      </c>
    </row>
    <row r="42" spans="2:7" ht="20.149999999999999" customHeight="1" x14ac:dyDescent="0.35">
      <c r="B42" s="5"/>
      <c r="C42" s="36" t="s">
        <v>469</v>
      </c>
      <c r="D42" s="2" t="s">
        <v>470</v>
      </c>
      <c r="E42" s="3">
        <v>2</v>
      </c>
      <c r="F42" s="4">
        <v>35.979999999999997</v>
      </c>
      <c r="G42" s="4">
        <f t="shared" si="1"/>
        <v>71.959999999999994</v>
      </c>
    </row>
    <row r="43" spans="2:7" ht="20.149999999999999" customHeight="1" x14ac:dyDescent="0.35">
      <c r="B43" s="5"/>
      <c r="C43" s="36" t="s">
        <v>471</v>
      </c>
      <c r="D43" s="2" t="s">
        <v>472</v>
      </c>
      <c r="E43" s="3">
        <v>1</v>
      </c>
      <c r="F43" s="4">
        <v>6.47</v>
      </c>
      <c r="G43" s="4">
        <f t="shared" si="1"/>
        <v>6.47</v>
      </c>
    </row>
    <row r="44" spans="2:7" ht="20.149999999999999" customHeight="1" x14ac:dyDescent="0.35">
      <c r="B44" s="5"/>
      <c r="C44" s="36" t="s">
        <v>473</v>
      </c>
      <c r="D44" s="2" t="s">
        <v>474</v>
      </c>
      <c r="E44" s="3">
        <v>4</v>
      </c>
      <c r="F44" s="4">
        <v>2.5299999999999998</v>
      </c>
      <c r="G44" s="4">
        <f t="shared" si="1"/>
        <v>10.119999999999999</v>
      </c>
    </row>
    <row r="45" spans="2:7" ht="20.149999999999999" customHeight="1" x14ac:dyDescent="0.35">
      <c r="B45" s="5"/>
      <c r="C45" s="36" t="s">
        <v>475</v>
      </c>
      <c r="D45" s="2" t="s">
        <v>476</v>
      </c>
      <c r="E45" s="3">
        <v>2</v>
      </c>
      <c r="F45" s="4">
        <v>4.0599999999999996</v>
      </c>
      <c r="G45" s="4">
        <f t="shared" si="1"/>
        <v>8.1199999999999992</v>
      </c>
    </row>
    <row r="46" spans="2:7" ht="20.149999999999999" customHeight="1" x14ac:dyDescent="0.35">
      <c r="B46" s="5"/>
      <c r="C46" s="36" t="s">
        <v>477</v>
      </c>
      <c r="D46" s="2" t="s">
        <v>478</v>
      </c>
      <c r="E46" s="3">
        <v>1</v>
      </c>
      <c r="F46" s="4">
        <v>19.61</v>
      </c>
      <c r="G46" s="4">
        <f t="shared" si="1"/>
        <v>19.61</v>
      </c>
    </row>
    <row r="47" spans="2:7" ht="20.149999999999999" customHeight="1" x14ac:dyDescent="0.35">
      <c r="B47" s="5"/>
      <c r="C47" s="36" t="s">
        <v>479</v>
      </c>
      <c r="D47" s="2" t="s">
        <v>480</v>
      </c>
      <c r="E47" s="3">
        <v>1</v>
      </c>
      <c r="F47" s="4">
        <v>34.65</v>
      </c>
      <c r="G47" s="4">
        <f t="shared" si="1"/>
        <v>34.65</v>
      </c>
    </row>
    <row r="48" spans="2:7" ht="20.149999999999999" customHeight="1" x14ac:dyDescent="0.35">
      <c r="B48" s="5"/>
      <c r="C48" s="36" t="s">
        <v>481</v>
      </c>
      <c r="D48" s="2" t="s">
        <v>482</v>
      </c>
      <c r="E48" s="3">
        <v>1</v>
      </c>
      <c r="F48" s="4">
        <v>6.03</v>
      </c>
      <c r="G48" s="4">
        <f t="shared" si="1"/>
        <v>6.03</v>
      </c>
    </row>
    <row r="49" spans="2:7" ht="20.149999999999999" customHeight="1" x14ac:dyDescent="0.35">
      <c r="B49" s="5"/>
      <c r="C49" s="36" t="s">
        <v>483</v>
      </c>
      <c r="D49" s="2" t="s">
        <v>484</v>
      </c>
      <c r="E49" s="3">
        <v>2</v>
      </c>
      <c r="F49" s="4">
        <v>12.65</v>
      </c>
      <c r="G49" s="4">
        <f t="shared" si="1"/>
        <v>25.3</v>
      </c>
    </row>
    <row r="50" spans="2:7" ht="20.149999999999999" customHeight="1" x14ac:dyDescent="0.35">
      <c r="B50" s="5"/>
      <c r="C50" s="36" t="s">
        <v>485</v>
      </c>
      <c r="D50" s="2" t="s">
        <v>486</v>
      </c>
      <c r="E50" s="3">
        <v>1</v>
      </c>
      <c r="F50" s="4">
        <v>20.98</v>
      </c>
      <c r="G50" s="4">
        <f t="shared" si="1"/>
        <v>20.98</v>
      </c>
    </row>
    <row r="51" spans="2:7" ht="20.149999999999999" customHeight="1" x14ac:dyDescent="0.35">
      <c r="B51" s="5"/>
      <c r="C51" s="36" t="s">
        <v>487</v>
      </c>
      <c r="D51" s="2" t="s">
        <v>488</v>
      </c>
      <c r="E51" s="3">
        <v>1</v>
      </c>
      <c r="F51" s="4">
        <v>10.37</v>
      </c>
      <c r="G51" s="4">
        <f t="shared" si="1"/>
        <v>10.37</v>
      </c>
    </row>
    <row r="52" spans="2:7" ht="20.149999999999999" customHeight="1" x14ac:dyDescent="0.35">
      <c r="B52" s="5"/>
      <c r="C52" s="36" t="s">
        <v>489</v>
      </c>
      <c r="D52" s="2" t="s">
        <v>490</v>
      </c>
      <c r="E52" s="3">
        <v>1</v>
      </c>
      <c r="F52" s="4">
        <v>14.7</v>
      </c>
      <c r="G52" s="4">
        <f t="shared" si="1"/>
        <v>14.7</v>
      </c>
    </row>
    <row r="53" spans="2:7" ht="20.149999999999999" customHeight="1" x14ac:dyDescent="0.35">
      <c r="B53" s="5"/>
      <c r="C53" s="36" t="s">
        <v>491</v>
      </c>
      <c r="D53" s="2" t="s">
        <v>492</v>
      </c>
      <c r="E53" s="3">
        <v>2</v>
      </c>
      <c r="F53" s="4">
        <v>2.94</v>
      </c>
      <c r="G53" s="4">
        <f t="shared" si="1"/>
        <v>5.88</v>
      </c>
    </row>
    <row r="54" spans="2:7" ht="20.149999999999999" customHeight="1" x14ac:dyDescent="0.35">
      <c r="B54" s="5"/>
      <c r="C54" s="36" t="s">
        <v>493</v>
      </c>
      <c r="D54" s="2" t="s">
        <v>494</v>
      </c>
      <c r="E54" s="3">
        <v>5</v>
      </c>
      <c r="F54" s="4">
        <v>1.18</v>
      </c>
      <c r="G54" s="4">
        <f t="shared" si="1"/>
        <v>5.8999999999999995</v>
      </c>
    </row>
    <row r="55" spans="2:7" ht="20.149999999999999" customHeight="1" x14ac:dyDescent="0.35">
      <c r="B55" s="5"/>
      <c r="C55" s="36" t="s">
        <v>495</v>
      </c>
      <c r="D55" s="2" t="s">
        <v>496</v>
      </c>
      <c r="E55" s="3">
        <v>5</v>
      </c>
      <c r="F55" s="4">
        <v>1.3</v>
      </c>
      <c r="G55" s="4">
        <f t="shared" si="1"/>
        <v>6.5</v>
      </c>
    </row>
    <row r="56" spans="2:7" ht="20.149999999999999" customHeight="1" x14ac:dyDescent="0.35">
      <c r="B56" s="5"/>
      <c r="C56" s="36" t="s">
        <v>497</v>
      </c>
      <c r="D56" s="2" t="s">
        <v>498</v>
      </c>
      <c r="E56" s="3">
        <v>4</v>
      </c>
      <c r="F56" s="4">
        <v>9.61</v>
      </c>
      <c r="G56" s="4">
        <f t="shared" si="1"/>
        <v>38.44</v>
      </c>
    </row>
    <row r="57" spans="2:7" ht="20.149999999999999" customHeight="1" x14ac:dyDescent="0.35">
      <c r="B57" s="5"/>
      <c r="C57" s="36" t="s">
        <v>499</v>
      </c>
      <c r="D57" s="2" t="s">
        <v>500</v>
      </c>
      <c r="E57" s="3">
        <v>5</v>
      </c>
      <c r="F57" s="4">
        <v>6.69</v>
      </c>
      <c r="G57" s="4">
        <f t="shared" si="1"/>
        <v>33.450000000000003</v>
      </c>
    </row>
    <row r="58" spans="2:7" ht="20.149999999999999" customHeight="1" x14ac:dyDescent="0.35">
      <c r="B58" s="5"/>
      <c r="C58" s="36" t="s">
        <v>501</v>
      </c>
      <c r="D58" s="2" t="s">
        <v>502</v>
      </c>
      <c r="E58" s="3">
        <v>5</v>
      </c>
      <c r="F58" s="4">
        <v>8.93</v>
      </c>
      <c r="G58" s="4">
        <f t="shared" si="1"/>
        <v>44.65</v>
      </c>
    </row>
    <row r="59" spans="2:7" ht="20.149999999999999" customHeight="1" x14ac:dyDescent="0.35">
      <c r="B59" s="5"/>
      <c r="C59" s="36" t="s">
        <v>503</v>
      </c>
      <c r="D59" s="2" t="s">
        <v>504</v>
      </c>
      <c r="E59" s="3">
        <v>5</v>
      </c>
      <c r="F59" s="4">
        <v>3.67</v>
      </c>
      <c r="G59" s="4">
        <f t="shared" si="1"/>
        <v>18.350000000000001</v>
      </c>
    </row>
    <row r="60" spans="2:7" ht="20.149999999999999" customHeight="1" x14ac:dyDescent="0.35">
      <c r="B60" s="5"/>
      <c r="C60" s="36" t="s">
        <v>505</v>
      </c>
      <c r="D60" s="2" t="s">
        <v>506</v>
      </c>
      <c r="E60" s="3">
        <v>5</v>
      </c>
      <c r="F60" s="4">
        <v>3.42</v>
      </c>
      <c r="G60" s="4">
        <f t="shared" si="1"/>
        <v>17.100000000000001</v>
      </c>
    </row>
    <row r="61" spans="2:7" ht="20.149999999999999" customHeight="1" x14ac:dyDescent="0.35">
      <c r="B61" s="5"/>
      <c r="C61" s="36" t="s">
        <v>507</v>
      </c>
      <c r="D61" s="2" t="s">
        <v>508</v>
      </c>
      <c r="E61" s="3">
        <v>3</v>
      </c>
      <c r="F61" s="4">
        <v>1.97</v>
      </c>
      <c r="G61" s="4">
        <f t="shared" si="1"/>
        <v>5.91</v>
      </c>
    </row>
    <row r="62" spans="2:7" ht="20.149999999999999" customHeight="1" x14ac:dyDescent="0.35">
      <c r="B62" s="5"/>
      <c r="C62" s="36" t="s">
        <v>509</v>
      </c>
      <c r="D62" s="2" t="s">
        <v>510</v>
      </c>
      <c r="E62" s="3">
        <v>3</v>
      </c>
      <c r="F62" s="4">
        <v>2.2599999999999998</v>
      </c>
      <c r="G62" s="4">
        <f t="shared" si="1"/>
        <v>6.7799999999999994</v>
      </c>
    </row>
    <row r="63" spans="2:7" ht="20.149999999999999" customHeight="1" x14ac:dyDescent="0.35">
      <c r="B63" s="5"/>
      <c r="C63" s="36" t="s">
        <v>511</v>
      </c>
      <c r="D63" s="2" t="s">
        <v>512</v>
      </c>
      <c r="E63" s="3">
        <v>1</v>
      </c>
      <c r="F63" s="4">
        <v>6.67</v>
      </c>
      <c r="G63" s="4">
        <f t="shared" si="1"/>
        <v>6.67</v>
      </c>
    </row>
    <row r="64" spans="2:7" ht="20.149999999999999" customHeight="1" x14ac:dyDescent="0.35">
      <c r="B64" s="5"/>
      <c r="C64" s="36" t="s">
        <v>513</v>
      </c>
      <c r="D64" s="2" t="s">
        <v>514</v>
      </c>
      <c r="E64" s="3">
        <v>1</v>
      </c>
      <c r="F64" s="4">
        <v>7.16</v>
      </c>
      <c r="G64" s="4">
        <f t="shared" si="1"/>
        <v>7.16</v>
      </c>
    </row>
    <row r="65" spans="2:7" ht="20.149999999999999" customHeight="1" x14ac:dyDescent="0.35">
      <c r="B65" s="5"/>
      <c r="C65" s="36" t="s">
        <v>515</v>
      </c>
      <c r="D65" s="2" t="s">
        <v>516</v>
      </c>
      <c r="E65" s="3">
        <v>1</v>
      </c>
      <c r="F65" s="4">
        <v>11.39</v>
      </c>
      <c r="G65" s="4">
        <f t="shared" si="1"/>
        <v>11.39</v>
      </c>
    </row>
    <row r="66" spans="2:7" ht="20.149999999999999" customHeight="1" x14ac:dyDescent="0.35">
      <c r="B66" s="5"/>
      <c r="C66" s="36" t="s">
        <v>517</v>
      </c>
      <c r="D66" s="2" t="s">
        <v>518</v>
      </c>
      <c r="E66" s="3">
        <v>1</v>
      </c>
      <c r="F66" s="4">
        <v>11.6</v>
      </c>
      <c r="G66" s="4">
        <f t="shared" si="1"/>
        <v>11.6</v>
      </c>
    </row>
    <row r="67" spans="2:7" ht="20.149999999999999" customHeight="1" x14ac:dyDescent="0.35">
      <c r="B67" s="5"/>
      <c r="C67" s="36" t="s">
        <v>519</v>
      </c>
      <c r="D67" s="2" t="s">
        <v>520</v>
      </c>
      <c r="E67" s="3">
        <v>2</v>
      </c>
      <c r="F67" s="4">
        <v>12.75</v>
      </c>
      <c r="G67" s="4">
        <f t="shared" si="1"/>
        <v>25.5</v>
      </c>
    </row>
    <row r="68" spans="2:7" ht="20.149999999999999" customHeight="1" x14ac:dyDescent="0.35">
      <c r="B68" s="5"/>
      <c r="C68" s="36" t="s">
        <v>521</v>
      </c>
      <c r="D68" s="2" t="s">
        <v>522</v>
      </c>
      <c r="E68" s="3">
        <v>1</v>
      </c>
      <c r="F68" s="4">
        <v>22.7</v>
      </c>
      <c r="G68" s="4">
        <f t="shared" ref="G68:G99" si="2">F68*E68</f>
        <v>22.7</v>
      </c>
    </row>
    <row r="69" spans="2:7" ht="20.149999999999999" customHeight="1" x14ac:dyDescent="0.35">
      <c r="B69" s="5"/>
      <c r="C69" s="51" t="s">
        <v>523</v>
      </c>
      <c r="D69" s="2" t="s">
        <v>524</v>
      </c>
      <c r="E69" s="3">
        <v>1</v>
      </c>
      <c r="F69" s="4">
        <v>168.99</v>
      </c>
      <c r="G69" s="4">
        <f t="shared" si="2"/>
        <v>168.99</v>
      </c>
    </row>
    <row r="70" spans="2:7" ht="20.149999999999999" customHeight="1" x14ac:dyDescent="0.35">
      <c r="B70" s="5"/>
      <c r="C70" s="51" t="s">
        <v>525</v>
      </c>
      <c r="D70" s="2" t="s">
        <v>526</v>
      </c>
      <c r="E70" s="3">
        <v>1</v>
      </c>
      <c r="F70" s="4">
        <v>168.99</v>
      </c>
      <c r="G70" s="4">
        <f t="shared" si="2"/>
        <v>168.99</v>
      </c>
    </row>
    <row r="71" spans="2:7" ht="20.149999999999999" customHeight="1" x14ac:dyDescent="0.35">
      <c r="B71" s="5"/>
      <c r="C71" s="51" t="s">
        <v>527</v>
      </c>
      <c r="D71" s="2" t="s">
        <v>528</v>
      </c>
      <c r="E71" s="3">
        <v>1</v>
      </c>
      <c r="F71" s="4">
        <v>168.99</v>
      </c>
      <c r="G71" s="4">
        <f t="shared" si="2"/>
        <v>168.99</v>
      </c>
    </row>
    <row r="72" spans="2:7" ht="20.149999999999999" customHeight="1" x14ac:dyDescent="0.35">
      <c r="B72" s="5"/>
      <c r="C72" s="51" t="s">
        <v>529</v>
      </c>
      <c r="D72" s="2" t="s">
        <v>530</v>
      </c>
      <c r="E72" s="3">
        <v>1</v>
      </c>
      <c r="F72" s="4">
        <v>37.340000000000003</v>
      </c>
      <c r="G72" s="4">
        <f t="shared" si="2"/>
        <v>37.340000000000003</v>
      </c>
    </row>
    <row r="73" spans="2:7" ht="20.149999999999999" customHeight="1" x14ac:dyDescent="0.35">
      <c r="B73" s="5"/>
      <c r="C73" s="51" t="s">
        <v>531</v>
      </c>
      <c r="D73" s="2" t="s">
        <v>532</v>
      </c>
      <c r="E73" s="3">
        <v>2</v>
      </c>
      <c r="F73" s="4">
        <v>22.85</v>
      </c>
      <c r="G73" s="4">
        <f t="shared" si="2"/>
        <v>45.7</v>
      </c>
    </row>
    <row r="74" spans="2:7" ht="20.149999999999999" customHeight="1" x14ac:dyDescent="0.35">
      <c r="B74" s="5"/>
      <c r="C74" s="51" t="s">
        <v>533</v>
      </c>
      <c r="D74" s="2" t="s">
        <v>534</v>
      </c>
      <c r="E74" s="3">
        <v>2</v>
      </c>
      <c r="F74" s="4">
        <v>19.53</v>
      </c>
      <c r="G74" s="4">
        <f t="shared" si="2"/>
        <v>39.06</v>
      </c>
    </row>
    <row r="75" spans="2:7" ht="20.149999999999999" customHeight="1" x14ac:dyDescent="0.35">
      <c r="B75" s="5"/>
      <c r="C75" s="51" t="s">
        <v>535</v>
      </c>
      <c r="D75" s="2" t="s">
        <v>536</v>
      </c>
      <c r="E75" s="3">
        <v>10</v>
      </c>
      <c r="F75" s="4">
        <v>5.5</v>
      </c>
      <c r="G75" s="4">
        <f t="shared" si="2"/>
        <v>55</v>
      </c>
    </row>
    <row r="76" spans="2:7" ht="20.149999999999999" customHeight="1" x14ac:dyDescent="0.35">
      <c r="B76" s="5"/>
      <c r="C76" s="51" t="s">
        <v>537</v>
      </c>
      <c r="D76" s="2" t="s">
        <v>538</v>
      </c>
      <c r="E76" s="3">
        <v>2</v>
      </c>
      <c r="F76" s="4">
        <v>7.35</v>
      </c>
      <c r="G76" s="4">
        <f t="shared" si="2"/>
        <v>14.7</v>
      </c>
    </row>
    <row r="77" spans="2:7" ht="20.149999999999999" customHeight="1" x14ac:dyDescent="0.35">
      <c r="B77" s="5"/>
      <c r="C77" s="36" t="s">
        <v>539</v>
      </c>
      <c r="D77" s="2" t="s">
        <v>540</v>
      </c>
      <c r="E77" s="3">
        <v>2</v>
      </c>
      <c r="F77" s="4">
        <v>4.43</v>
      </c>
      <c r="G77" s="4">
        <f t="shared" si="2"/>
        <v>8.86</v>
      </c>
    </row>
    <row r="78" spans="2:7" ht="20.149999999999999" customHeight="1" x14ac:dyDescent="0.35">
      <c r="B78" s="5"/>
      <c r="C78" s="36" t="s">
        <v>541</v>
      </c>
      <c r="D78" s="2" t="s">
        <v>542</v>
      </c>
      <c r="E78" s="3">
        <v>2</v>
      </c>
      <c r="F78" s="4">
        <v>56.54</v>
      </c>
      <c r="G78" s="4">
        <f t="shared" si="2"/>
        <v>113.08</v>
      </c>
    </row>
    <row r="79" spans="2:7" ht="20.149999999999999" customHeight="1" x14ac:dyDescent="0.35">
      <c r="B79" s="5"/>
      <c r="C79" s="36" t="s">
        <v>543</v>
      </c>
      <c r="D79" s="2" t="s">
        <v>544</v>
      </c>
      <c r="E79" s="3">
        <v>3</v>
      </c>
      <c r="F79" s="4">
        <v>56.54</v>
      </c>
      <c r="G79" s="4">
        <f t="shared" si="2"/>
        <v>169.62</v>
      </c>
    </row>
    <row r="80" spans="2:7" ht="20.149999999999999" customHeight="1" x14ac:dyDescent="0.35">
      <c r="B80" s="5"/>
      <c r="C80" s="36" t="s">
        <v>545</v>
      </c>
      <c r="D80" s="2" t="s">
        <v>546</v>
      </c>
      <c r="E80" s="3">
        <v>3</v>
      </c>
      <c r="F80" s="4">
        <v>56.54</v>
      </c>
      <c r="G80" s="4">
        <f t="shared" si="2"/>
        <v>169.62</v>
      </c>
    </row>
    <row r="81" spans="2:7" ht="20.149999999999999" customHeight="1" x14ac:dyDescent="0.35">
      <c r="B81" s="5"/>
      <c r="C81" s="36" t="s">
        <v>547</v>
      </c>
      <c r="D81" s="2" t="s">
        <v>548</v>
      </c>
      <c r="E81" s="3">
        <v>2</v>
      </c>
      <c r="F81" s="4">
        <v>56.54</v>
      </c>
      <c r="G81" s="4">
        <f t="shared" si="2"/>
        <v>113.08</v>
      </c>
    </row>
    <row r="82" spans="2:7" ht="20.149999999999999" customHeight="1" x14ac:dyDescent="0.35">
      <c r="B82" s="5"/>
      <c r="C82" s="36" t="s">
        <v>549</v>
      </c>
      <c r="D82" s="2" t="s">
        <v>550</v>
      </c>
      <c r="E82" s="3">
        <v>2</v>
      </c>
      <c r="F82" s="4">
        <v>56.54</v>
      </c>
      <c r="G82" s="4">
        <f t="shared" si="2"/>
        <v>113.08</v>
      </c>
    </row>
    <row r="83" spans="2:7" ht="20.149999999999999" customHeight="1" x14ac:dyDescent="0.35">
      <c r="B83" s="5"/>
      <c r="C83" s="36" t="s">
        <v>551</v>
      </c>
      <c r="D83" s="2" t="s">
        <v>552</v>
      </c>
      <c r="E83" s="3">
        <v>2</v>
      </c>
      <c r="F83" s="4">
        <v>56.54</v>
      </c>
      <c r="G83" s="4">
        <f t="shared" si="2"/>
        <v>113.08</v>
      </c>
    </row>
    <row r="84" spans="2:7" ht="20.149999999999999" customHeight="1" x14ac:dyDescent="0.35">
      <c r="B84" s="5"/>
      <c r="C84" s="36" t="s">
        <v>553</v>
      </c>
      <c r="D84" s="2" t="s">
        <v>554</v>
      </c>
      <c r="E84" s="3">
        <v>3</v>
      </c>
      <c r="F84" s="4">
        <v>28.49</v>
      </c>
      <c r="G84" s="4">
        <f t="shared" si="2"/>
        <v>85.47</v>
      </c>
    </row>
    <row r="85" spans="2:7" ht="20.149999999999999" customHeight="1" x14ac:dyDescent="0.35">
      <c r="B85" s="5"/>
      <c r="C85" s="36" t="s">
        <v>555</v>
      </c>
      <c r="D85" s="2" t="s">
        <v>556</v>
      </c>
      <c r="E85" s="3">
        <v>5</v>
      </c>
      <c r="F85" s="4">
        <v>9.73</v>
      </c>
      <c r="G85" s="4">
        <f t="shared" si="2"/>
        <v>48.650000000000006</v>
      </c>
    </row>
    <row r="86" spans="2:7" ht="20.149999999999999" customHeight="1" x14ac:dyDescent="0.35">
      <c r="B86" s="5"/>
      <c r="C86" s="36" t="s">
        <v>557</v>
      </c>
      <c r="D86" s="2" t="s">
        <v>558</v>
      </c>
      <c r="E86" s="3">
        <v>2</v>
      </c>
      <c r="F86" s="4">
        <v>21.45</v>
      </c>
      <c r="G86" s="4">
        <f t="shared" si="2"/>
        <v>42.9</v>
      </c>
    </row>
    <row r="87" spans="2:7" ht="20.149999999999999" customHeight="1" x14ac:dyDescent="0.35">
      <c r="B87" s="5"/>
      <c r="C87" s="36" t="s">
        <v>559</v>
      </c>
      <c r="D87" s="2" t="s">
        <v>560</v>
      </c>
      <c r="E87" s="3">
        <v>2</v>
      </c>
      <c r="F87" s="4">
        <v>21.45</v>
      </c>
      <c r="G87" s="4">
        <f t="shared" si="2"/>
        <v>42.9</v>
      </c>
    </row>
    <row r="88" spans="2:7" ht="20.149999999999999" customHeight="1" x14ac:dyDescent="0.35">
      <c r="B88" s="5"/>
      <c r="C88" s="36" t="s">
        <v>561</v>
      </c>
      <c r="D88" s="2" t="s">
        <v>562</v>
      </c>
      <c r="E88" s="3">
        <v>2</v>
      </c>
      <c r="F88" s="4">
        <v>21.45</v>
      </c>
      <c r="G88" s="4">
        <f t="shared" si="2"/>
        <v>42.9</v>
      </c>
    </row>
    <row r="89" spans="2:7" ht="20.149999999999999" customHeight="1" x14ac:dyDescent="0.35">
      <c r="B89" s="5"/>
      <c r="C89" s="36" t="s">
        <v>563</v>
      </c>
      <c r="D89" s="2" t="s">
        <v>564</v>
      </c>
      <c r="E89" s="3">
        <v>2</v>
      </c>
      <c r="F89" s="4">
        <v>21.45</v>
      </c>
      <c r="G89" s="4">
        <f t="shared" si="2"/>
        <v>42.9</v>
      </c>
    </row>
    <row r="90" spans="2:7" ht="20.149999999999999" customHeight="1" x14ac:dyDescent="0.35">
      <c r="B90" s="5"/>
      <c r="C90" s="36" t="s">
        <v>565</v>
      </c>
      <c r="D90" s="2" t="s">
        <v>566</v>
      </c>
      <c r="E90" s="3">
        <v>1</v>
      </c>
      <c r="F90" s="4">
        <v>68.239999999999995</v>
      </c>
      <c r="G90" s="4">
        <f t="shared" si="2"/>
        <v>68.239999999999995</v>
      </c>
    </row>
    <row r="91" spans="2:7" ht="20.149999999999999" customHeight="1" x14ac:dyDescent="0.35">
      <c r="B91" s="5"/>
      <c r="C91" s="36" t="s">
        <v>567</v>
      </c>
      <c r="D91" s="2" t="s">
        <v>568</v>
      </c>
      <c r="E91" s="3">
        <v>1</v>
      </c>
      <c r="F91" s="4">
        <v>21.45</v>
      </c>
      <c r="G91" s="4">
        <f t="shared" si="2"/>
        <v>21.45</v>
      </c>
    </row>
    <row r="92" spans="2:7" ht="20.149999999999999" customHeight="1" x14ac:dyDescent="0.35">
      <c r="B92" s="5"/>
      <c r="C92" s="36" t="s">
        <v>569</v>
      </c>
      <c r="D92" s="2" t="s">
        <v>570</v>
      </c>
      <c r="E92" s="3">
        <v>2</v>
      </c>
      <c r="F92" s="4">
        <v>11.95</v>
      </c>
      <c r="G92" s="4">
        <f t="shared" si="2"/>
        <v>23.9</v>
      </c>
    </row>
    <row r="93" spans="2:7" ht="20.149999999999999" customHeight="1" x14ac:dyDescent="0.35">
      <c r="B93" s="5"/>
      <c r="C93" s="36" t="s">
        <v>571</v>
      </c>
      <c r="D93" s="2" t="s">
        <v>572</v>
      </c>
      <c r="E93" s="3">
        <v>2</v>
      </c>
      <c r="F93" s="4">
        <v>111.46</v>
      </c>
      <c r="G93" s="4">
        <f t="shared" si="2"/>
        <v>222.92</v>
      </c>
    </row>
    <row r="94" spans="2:7" ht="20.149999999999999" customHeight="1" x14ac:dyDescent="0.35">
      <c r="B94" s="5"/>
      <c r="C94" s="36" t="s">
        <v>573</v>
      </c>
      <c r="D94" s="2" t="s">
        <v>574</v>
      </c>
      <c r="E94" s="3">
        <v>1</v>
      </c>
      <c r="F94" s="4">
        <v>45.73</v>
      </c>
      <c r="G94" s="4">
        <f t="shared" si="2"/>
        <v>45.73</v>
      </c>
    </row>
    <row r="95" spans="2:7" ht="20.149999999999999" customHeight="1" x14ac:dyDescent="0.35">
      <c r="B95" s="5"/>
      <c r="C95" s="36" t="s">
        <v>575</v>
      </c>
      <c r="D95" s="2" t="s">
        <v>576</v>
      </c>
      <c r="E95" s="3">
        <v>4</v>
      </c>
      <c r="F95" s="4">
        <v>9.16</v>
      </c>
      <c r="G95" s="4">
        <f t="shared" si="2"/>
        <v>36.64</v>
      </c>
    </row>
    <row r="96" spans="2:7" ht="20.149999999999999" customHeight="1" x14ac:dyDescent="0.35">
      <c r="B96" s="5"/>
      <c r="C96" s="36" t="s">
        <v>577</v>
      </c>
      <c r="D96" s="2" t="s">
        <v>578</v>
      </c>
      <c r="E96" s="3">
        <v>4</v>
      </c>
      <c r="F96" s="4">
        <v>203.95</v>
      </c>
      <c r="G96" s="4">
        <f t="shared" si="2"/>
        <v>815.8</v>
      </c>
    </row>
    <row r="97" spans="2:7" ht="20.149999999999999" customHeight="1" x14ac:dyDescent="0.35">
      <c r="B97" s="5"/>
      <c r="C97" s="36" t="s">
        <v>579</v>
      </c>
      <c r="D97" s="2" t="s">
        <v>580</v>
      </c>
      <c r="E97" s="3">
        <v>2</v>
      </c>
      <c r="F97" s="4">
        <v>530.22</v>
      </c>
      <c r="G97" s="4">
        <f t="shared" si="2"/>
        <v>1060.44</v>
      </c>
    </row>
    <row r="98" spans="2:7" ht="20.149999999999999" customHeight="1" x14ac:dyDescent="0.35">
      <c r="B98" s="5"/>
      <c r="C98" s="36" t="s">
        <v>581</v>
      </c>
      <c r="D98" s="2" t="s">
        <v>582</v>
      </c>
      <c r="E98" s="3">
        <v>2</v>
      </c>
      <c r="F98" s="4">
        <v>356.57</v>
      </c>
      <c r="G98" s="4">
        <f t="shared" si="2"/>
        <v>713.14</v>
      </c>
    </row>
    <row r="99" spans="2:7" ht="20.149999999999999" customHeight="1" x14ac:dyDescent="0.35">
      <c r="B99" s="5"/>
      <c r="C99" s="36" t="s">
        <v>583</v>
      </c>
      <c r="D99" s="2" t="s">
        <v>584</v>
      </c>
      <c r="E99" s="3">
        <v>2</v>
      </c>
      <c r="F99" s="4">
        <v>199.67</v>
      </c>
      <c r="G99" s="4">
        <f t="shared" si="2"/>
        <v>399.34</v>
      </c>
    </row>
    <row r="100" spans="2:7" ht="20.149999999999999" customHeight="1" x14ac:dyDescent="0.35">
      <c r="B100" s="5"/>
      <c r="C100" s="36" t="s">
        <v>585</v>
      </c>
      <c r="D100" s="2" t="s">
        <v>586</v>
      </c>
      <c r="E100" s="3">
        <v>1</v>
      </c>
      <c r="F100" s="4">
        <v>50.02</v>
      </c>
      <c r="G100" s="4">
        <f t="shared" ref="G100:G131" si="3">F100*E100</f>
        <v>50.02</v>
      </c>
    </row>
    <row r="101" spans="2:7" ht="20.149999999999999" customHeight="1" x14ac:dyDescent="0.35">
      <c r="B101" s="5"/>
      <c r="C101" s="36" t="s">
        <v>587</v>
      </c>
      <c r="D101" s="2" t="s">
        <v>588</v>
      </c>
      <c r="E101" s="3">
        <v>1</v>
      </c>
      <c r="F101" s="4">
        <v>54.88</v>
      </c>
      <c r="G101" s="4">
        <f t="shared" si="3"/>
        <v>54.88</v>
      </c>
    </row>
    <row r="102" spans="2:7" ht="20.149999999999999" customHeight="1" x14ac:dyDescent="0.35">
      <c r="B102" s="5"/>
      <c r="C102" s="36" t="s">
        <v>589</v>
      </c>
      <c r="D102" s="2" t="s">
        <v>590</v>
      </c>
      <c r="E102" s="3">
        <v>1</v>
      </c>
      <c r="F102" s="4">
        <v>1224.1199999999999</v>
      </c>
      <c r="G102" s="4">
        <f t="shared" si="3"/>
        <v>1224.1199999999999</v>
      </c>
    </row>
    <row r="103" spans="2:7" ht="20.149999999999999" customHeight="1" x14ac:dyDescent="0.35">
      <c r="B103" s="5"/>
      <c r="C103" s="36" t="s">
        <v>591</v>
      </c>
      <c r="D103" s="2" t="s">
        <v>592</v>
      </c>
      <c r="E103" s="3">
        <v>1</v>
      </c>
      <c r="F103" s="4">
        <v>341.43</v>
      </c>
      <c r="G103" s="4">
        <f t="shared" si="3"/>
        <v>341.43</v>
      </c>
    </row>
    <row r="104" spans="2:7" ht="20.149999999999999" customHeight="1" x14ac:dyDescent="0.35">
      <c r="B104" s="5"/>
      <c r="C104" s="36" t="s">
        <v>593</v>
      </c>
      <c r="D104" s="2" t="s">
        <v>594</v>
      </c>
      <c r="E104" s="3">
        <v>1</v>
      </c>
      <c r="F104" s="4">
        <v>512.15</v>
      </c>
      <c r="G104" s="4">
        <f t="shared" si="3"/>
        <v>512.15</v>
      </c>
    </row>
    <row r="105" spans="2:7" ht="20.149999999999999" customHeight="1" x14ac:dyDescent="0.35">
      <c r="B105" s="5"/>
      <c r="C105" s="36" t="s">
        <v>595</v>
      </c>
      <c r="D105" s="2" t="s">
        <v>596</v>
      </c>
      <c r="E105" s="3">
        <v>1</v>
      </c>
      <c r="F105" s="4">
        <v>1778.27</v>
      </c>
      <c r="G105" s="4">
        <f t="shared" si="3"/>
        <v>1778.27</v>
      </c>
    </row>
    <row r="106" spans="2:7" ht="20.149999999999999" customHeight="1" x14ac:dyDescent="0.35">
      <c r="B106" s="5"/>
      <c r="C106" s="36" t="s">
        <v>597</v>
      </c>
      <c r="D106" s="2" t="s">
        <v>598</v>
      </c>
      <c r="E106" s="3">
        <v>1</v>
      </c>
      <c r="F106" s="4">
        <v>533.95000000000005</v>
      </c>
      <c r="G106" s="4">
        <f t="shared" si="3"/>
        <v>533.95000000000005</v>
      </c>
    </row>
    <row r="107" spans="2:7" ht="20.149999999999999" customHeight="1" x14ac:dyDescent="0.35">
      <c r="B107" s="5"/>
      <c r="C107" s="36" t="s">
        <v>599</v>
      </c>
      <c r="D107" s="2" t="s">
        <v>600</v>
      </c>
      <c r="E107" s="3">
        <v>1</v>
      </c>
      <c r="F107" s="4">
        <v>650.35</v>
      </c>
      <c r="G107" s="4">
        <f t="shared" si="3"/>
        <v>650.35</v>
      </c>
    </row>
    <row r="108" spans="2:7" ht="20.149999999999999" customHeight="1" x14ac:dyDescent="0.35">
      <c r="B108" s="5"/>
      <c r="C108" s="36" t="s">
        <v>601</v>
      </c>
      <c r="D108" s="2" t="s">
        <v>602</v>
      </c>
      <c r="E108" s="3">
        <v>2</v>
      </c>
      <c r="F108" s="4">
        <v>15.57</v>
      </c>
      <c r="G108" s="4">
        <f t="shared" si="3"/>
        <v>31.14</v>
      </c>
    </row>
    <row r="109" spans="2:7" ht="20.149999999999999" customHeight="1" x14ac:dyDescent="0.35">
      <c r="B109" s="5"/>
      <c r="C109" s="36" t="s">
        <v>603</v>
      </c>
      <c r="D109" s="2" t="s">
        <v>604</v>
      </c>
      <c r="E109" s="3">
        <v>1</v>
      </c>
      <c r="F109" s="4">
        <v>58.34</v>
      </c>
      <c r="G109" s="4">
        <f t="shared" si="3"/>
        <v>58.34</v>
      </c>
    </row>
    <row r="110" spans="2:7" ht="20.149999999999999" customHeight="1" x14ac:dyDescent="0.35">
      <c r="B110" s="5"/>
      <c r="C110" s="36" t="s">
        <v>605</v>
      </c>
      <c r="D110" s="2" t="s">
        <v>606</v>
      </c>
      <c r="E110" s="3">
        <v>1</v>
      </c>
      <c r="F110" s="4">
        <v>108.98</v>
      </c>
      <c r="G110" s="4">
        <f t="shared" si="3"/>
        <v>108.98</v>
      </c>
    </row>
    <row r="111" spans="2:7" ht="20.149999999999999" customHeight="1" x14ac:dyDescent="0.35">
      <c r="B111" s="5"/>
      <c r="C111" s="36" t="s">
        <v>607</v>
      </c>
      <c r="D111" s="2" t="s">
        <v>608</v>
      </c>
      <c r="E111" s="3">
        <v>1</v>
      </c>
      <c r="F111" s="4">
        <v>16.68</v>
      </c>
      <c r="G111" s="4">
        <f t="shared" si="3"/>
        <v>16.68</v>
      </c>
    </row>
    <row r="112" spans="2:7" ht="20.149999999999999" customHeight="1" x14ac:dyDescent="0.35">
      <c r="B112" s="5"/>
      <c r="C112" s="36" t="s">
        <v>609</v>
      </c>
      <c r="D112" s="2" t="s">
        <v>610</v>
      </c>
      <c r="E112" s="3">
        <v>1</v>
      </c>
      <c r="F112" s="4">
        <v>87.6</v>
      </c>
      <c r="G112" s="4">
        <f t="shared" si="3"/>
        <v>87.6</v>
      </c>
    </row>
    <row r="113" spans="2:7" ht="20.149999999999999" customHeight="1" x14ac:dyDescent="0.35">
      <c r="B113" s="5"/>
      <c r="C113" s="36" t="s">
        <v>611</v>
      </c>
      <c r="D113" s="2" t="s">
        <v>612</v>
      </c>
      <c r="E113" s="3">
        <v>5</v>
      </c>
      <c r="F113" s="4">
        <v>4.45</v>
      </c>
      <c r="G113" s="4">
        <f t="shared" si="3"/>
        <v>22.25</v>
      </c>
    </row>
    <row r="114" spans="2:7" ht="20.149999999999999" customHeight="1" x14ac:dyDescent="0.35">
      <c r="B114" s="5"/>
      <c r="C114" s="52" t="s">
        <v>613</v>
      </c>
      <c r="D114" s="47" t="s">
        <v>614</v>
      </c>
      <c r="E114" s="48">
        <v>1</v>
      </c>
      <c r="F114" s="4">
        <v>1.35</v>
      </c>
      <c r="G114" s="4">
        <f t="shared" si="3"/>
        <v>1.35</v>
      </c>
    </row>
    <row r="115" spans="2:7" ht="20.149999999999999" customHeight="1" x14ac:dyDescent="0.35">
      <c r="B115" s="5"/>
      <c r="C115" s="52" t="s">
        <v>615</v>
      </c>
      <c r="D115" s="47" t="s">
        <v>616</v>
      </c>
      <c r="E115" s="48">
        <v>1</v>
      </c>
      <c r="F115" s="4">
        <v>78.239999999999995</v>
      </c>
      <c r="G115" s="4">
        <f t="shared" si="3"/>
        <v>78.239999999999995</v>
      </c>
    </row>
    <row r="116" spans="2:7" ht="20.149999999999999" customHeight="1" x14ac:dyDescent="0.35">
      <c r="B116" s="5"/>
      <c r="C116" s="52" t="s">
        <v>617</v>
      </c>
      <c r="D116" s="47" t="s">
        <v>618</v>
      </c>
      <c r="E116" s="48">
        <v>1</v>
      </c>
      <c r="F116" s="4">
        <v>58.68</v>
      </c>
      <c r="G116" s="4">
        <f t="shared" si="3"/>
        <v>58.68</v>
      </c>
    </row>
    <row r="117" spans="2:7" ht="20.149999999999999" customHeight="1" x14ac:dyDescent="0.35">
      <c r="B117" s="5"/>
      <c r="C117" s="52" t="s">
        <v>619</v>
      </c>
      <c r="D117" s="47" t="s">
        <v>620</v>
      </c>
      <c r="E117" s="48">
        <v>1</v>
      </c>
      <c r="F117" s="4">
        <v>22.73</v>
      </c>
      <c r="G117" s="4">
        <f t="shared" si="3"/>
        <v>22.73</v>
      </c>
    </row>
    <row r="118" spans="2:7" ht="20.149999999999999" customHeight="1" x14ac:dyDescent="0.35">
      <c r="B118" s="5"/>
      <c r="C118" s="52" t="s">
        <v>621</v>
      </c>
      <c r="D118" s="47" t="s">
        <v>622</v>
      </c>
      <c r="E118" s="48">
        <v>4</v>
      </c>
      <c r="F118" s="4">
        <v>12.55</v>
      </c>
      <c r="G118" s="4">
        <f t="shared" si="3"/>
        <v>50.2</v>
      </c>
    </row>
    <row r="119" spans="2:7" ht="20.149999999999999" customHeight="1" x14ac:dyDescent="0.35">
      <c r="B119" s="5"/>
      <c r="C119" s="52" t="s">
        <v>623</v>
      </c>
      <c r="D119" s="47" t="s">
        <v>624</v>
      </c>
      <c r="E119" s="48">
        <v>2</v>
      </c>
      <c r="F119" s="4">
        <v>18.670000000000002</v>
      </c>
      <c r="G119" s="4">
        <f t="shared" si="3"/>
        <v>37.340000000000003</v>
      </c>
    </row>
    <row r="120" spans="2:7" ht="20.149999999999999" customHeight="1" x14ac:dyDescent="0.35">
      <c r="B120" s="5"/>
      <c r="C120" s="52" t="s">
        <v>625</v>
      </c>
      <c r="D120" s="47" t="s">
        <v>626</v>
      </c>
      <c r="E120" s="48">
        <v>2</v>
      </c>
      <c r="F120" s="4">
        <v>125.51</v>
      </c>
      <c r="G120" s="4">
        <f t="shared" si="3"/>
        <v>251.02</v>
      </c>
    </row>
    <row r="121" spans="2:7" ht="20.149999999999999" customHeight="1" x14ac:dyDescent="0.35">
      <c r="B121" s="5"/>
      <c r="C121" s="52" t="s">
        <v>627</v>
      </c>
      <c r="D121" s="47" t="s">
        <v>628</v>
      </c>
      <c r="E121" s="48">
        <v>20</v>
      </c>
      <c r="F121" s="4">
        <v>21.4</v>
      </c>
      <c r="G121" s="4">
        <f t="shared" si="3"/>
        <v>428</v>
      </c>
    </row>
    <row r="122" spans="2:7" ht="20.149999999999999" customHeight="1" x14ac:dyDescent="0.35">
      <c r="B122" s="5"/>
      <c r="C122" s="52" t="s">
        <v>629</v>
      </c>
      <c r="D122" s="47" t="s">
        <v>630</v>
      </c>
      <c r="E122" s="48">
        <v>1</v>
      </c>
      <c r="F122" s="4">
        <v>65.41</v>
      </c>
      <c r="G122" s="4">
        <f t="shared" si="3"/>
        <v>65.41</v>
      </c>
    </row>
    <row r="123" spans="2:7" ht="20.149999999999999" customHeight="1" x14ac:dyDescent="0.35">
      <c r="B123" s="5"/>
      <c r="C123" s="52" t="s">
        <v>631</v>
      </c>
      <c r="D123" s="47" t="s">
        <v>632</v>
      </c>
      <c r="E123" s="48">
        <v>1</v>
      </c>
      <c r="F123" s="4">
        <v>21.37</v>
      </c>
      <c r="G123" s="4">
        <f t="shared" si="3"/>
        <v>21.37</v>
      </c>
    </row>
    <row r="124" spans="2:7" ht="20.149999999999999" customHeight="1" x14ac:dyDescent="0.35">
      <c r="B124" s="5"/>
      <c r="C124" s="52" t="s">
        <v>633</v>
      </c>
      <c r="D124" s="47" t="s">
        <v>634</v>
      </c>
      <c r="E124" s="48">
        <v>2</v>
      </c>
      <c r="F124" s="4">
        <v>6.38</v>
      </c>
      <c r="G124" s="4">
        <f t="shared" si="3"/>
        <v>12.76</v>
      </c>
    </row>
    <row r="125" spans="2:7" ht="20.149999999999999" customHeight="1" x14ac:dyDescent="0.35">
      <c r="B125" s="5"/>
      <c r="C125" s="52" t="s">
        <v>635</v>
      </c>
      <c r="D125" s="47" t="s">
        <v>636</v>
      </c>
      <c r="E125" s="48">
        <v>2</v>
      </c>
      <c r="F125" s="4">
        <v>7.21</v>
      </c>
      <c r="G125" s="4">
        <f t="shared" si="3"/>
        <v>14.42</v>
      </c>
    </row>
    <row r="126" spans="2:7" ht="20.149999999999999" customHeight="1" x14ac:dyDescent="0.35">
      <c r="B126" s="5"/>
      <c r="C126" s="52" t="s">
        <v>637</v>
      </c>
      <c r="D126" s="47" t="s">
        <v>638</v>
      </c>
      <c r="E126" s="48">
        <v>2</v>
      </c>
      <c r="F126" s="4">
        <v>28.29</v>
      </c>
      <c r="G126" s="4">
        <f t="shared" si="3"/>
        <v>56.58</v>
      </c>
    </row>
    <row r="127" spans="2:7" ht="20.149999999999999" customHeight="1" x14ac:dyDescent="0.35">
      <c r="B127" s="5"/>
      <c r="C127" s="52" t="s">
        <v>45</v>
      </c>
      <c r="D127" s="47" t="s">
        <v>639</v>
      </c>
      <c r="E127" s="48">
        <v>4</v>
      </c>
      <c r="F127" s="4">
        <v>10.41</v>
      </c>
      <c r="G127" s="4">
        <f t="shared" si="3"/>
        <v>41.64</v>
      </c>
    </row>
    <row r="128" spans="2:7" ht="20.149999999999999" customHeight="1" x14ac:dyDescent="0.35">
      <c r="B128" s="5"/>
      <c r="C128" s="52" t="s">
        <v>640</v>
      </c>
      <c r="D128" s="47" t="s">
        <v>641</v>
      </c>
      <c r="E128" s="48">
        <v>6</v>
      </c>
      <c r="F128" s="4">
        <v>15.49</v>
      </c>
      <c r="G128" s="4">
        <f t="shared" si="3"/>
        <v>92.94</v>
      </c>
    </row>
    <row r="129" spans="2:7" ht="20.149999999999999" customHeight="1" x14ac:dyDescent="0.35">
      <c r="B129" s="5"/>
      <c r="C129" s="52" t="s">
        <v>642</v>
      </c>
      <c r="D129" s="47" t="s">
        <v>643</v>
      </c>
      <c r="E129" s="3">
        <v>3</v>
      </c>
      <c r="F129" s="4">
        <v>44.48</v>
      </c>
      <c r="G129" s="4">
        <f t="shared" si="3"/>
        <v>133.44</v>
      </c>
    </row>
    <row r="130" spans="2:7" ht="20.149999999999999" customHeight="1" x14ac:dyDescent="0.35">
      <c r="B130" s="5"/>
      <c r="C130" s="52" t="s">
        <v>45</v>
      </c>
      <c r="D130" s="47" t="s">
        <v>644</v>
      </c>
      <c r="E130" s="2">
        <v>6</v>
      </c>
      <c r="F130" s="4">
        <v>6.92</v>
      </c>
      <c r="G130" s="4">
        <f t="shared" si="3"/>
        <v>41.519999999999996</v>
      </c>
    </row>
    <row r="131" spans="2:7" ht="20.5" customHeight="1" x14ac:dyDescent="0.35">
      <c r="B131" s="5"/>
      <c r="C131" s="53" t="s">
        <v>645</v>
      </c>
      <c r="D131" s="47" t="s">
        <v>646</v>
      </c>
      <c r="E131" s="2">
        <v>6</v>
      </c>
      <c r="F131" s="4">
        <v>12.39</v>
      </c>
      <c r="G131" s="4">
        <f t="shared" si="3"/>
        <v>74.34</v>
      </c>
    </row>
    <row r="132" spans="2:7" ht="20.149999999999999" customHeight="1" x14ac:dyDescent="0.35">
      <c r="B132" s="5"/>
      <c r="C132" s="54" t="s">
        <v>647</v>
      </c>
      <c r="D132" s="47" t="s">
        <v>648</v>
      </c>
      <c r="E132" s="2">
        <v>2</v>
      </c>
      <c r="F132" s="4">
        <v>17.760000000000002</v>
      </c>
      <c r="G132" s="4">
        <f t="shared" ref="G132:G137" si="4">F132*E132</f>
        <v>35.520000000000003</v>
      </c>
    </row>
    <row r="133" spans="2:7" ht="20.149999999999999" customHeight="1" x14ac:dyDescent="0.35">
      <c r="B133" s="5"/>
      <c r="C133" s="54" t="s">
        <v>649</v>
      </c>
      <c r="D133" s="47" t="s">
        <v>650</v>
      </c>
      <c r="E133" s="2">
        <v>2</v>
      </c>
      <c r="F133" s="4">
        <v>23.32</v>
      </c>
      <c r="G133" s="4">
        <f t="shared" si="4"/>
        <v>46.64</v>
      </c>
    </row>
    <row r="134" spans="2:7" ht="20.149999999999999" customHeight="1" x14ac:dyDescent="0.35">
      <c r="B134" s="5"/>
      <c r="C134" s="54" t="s">
        <v>651</v>
      </c>
      <c r="D134" s="47" t="s">
        <v>652</v>
      </c>
      <c r="E134" s="2">
        <v>2</v>
      </c>
      <c r="F134" s="4">
        <v>3.88</v>
      </c>
      <c r="G134" s="4">
        <f t="shared" si="4"/>
        <v>7.76</v>
      </c>
    </row>
    <row r="135" spans="2:7" ht="20.149999999999999" customHeight="1" x14ac:dyDescent="0.35">
      <c r="B135" s="5"/>
      <c r="C135" s="36" t="s">
        <v>658</v>
      </c>
      <c r="D135" s="2" t="s">
        <v>659</v>
      </c>
      <c r="E135" s="3">
        <v>1</v>
      </c>
      <c r="F135" s="4">
        <v>4687.03</v>
      </c>
      <c r="G135" s="4">
        <f t="shared" si="4"/>
        <v>4687.03</v>
      </c>
    </row>
    <row r="136" spans="2:7" ht="20.149999999999999" customHeight="1" x14ac:dyDescent="0.35">
      <c r="B136" s="5"/>
      <c r="C136" s="54" t="s">
        <v>653</v>
      </c>
      <c r="D136" s="47" t="s">
        <v>654</v>
      </c>
      <c r="E136" s="2">
        <v>2</v>
      </c>
      <c r="F136" s="4">
        <v>8.99</v>
      </c>
      <c r="G136" s="4">
        <f t="shared" si="4"/>
        <v>17.98</v>
      </c>
    </row>
    <row r="137" spans="2:7" ht="20.149999999999999" customHeight="1" x14ac:dyDescent="0.35">
      <c r="B137" s="5"/>
      <c r="C137" s="54" t="s">
        <v>655</v>
      </c>
      <c r="D137" s="47" t="s">
        <v>656</v>
      </c>
      <c r="E137" s="2">
        <v>2</v>
      </c>
      <c r="F137" s="4">
        <v>11.1</v>
      </c>
      <c r="G137" s="4">
        <f t="shared" si="4"/>
        <v>22.2</v>
      </c>
    </row>
    <row r="138" spans="2:7" ht="15" x14ac:dyDescent="0.35">
      <c r="C138" t="s">
        <v>657</v>
      </c>
      <c r="G138" s="17">
        <f>SUM(G4:G137)</f>
        <v>21063.829999999998</v>
      </c>
    </row>
    <row r="143" spans="2:7" ht="20.149999999999999" customHeight="1" x14ac:dyDescent="0.35">
      <c r="B143" s="5"/>
      <c r="C143" s="64"/>
      <c r="D143" s="49" t="s">
        <v>677</v>
      </c>
      <c r="E143" s="65">
        <v>0</v>
      </c>
      <c r="F143" s="4">
        <v>5000</v>
      </c>
      <c r="G143" s="4"/>
    </row>
    <row r="144" spans="2:7" ht="32.15" customHeight="1" x14ac:dyDescent="0.35">
      <c r="B144" s="5"/>
      <c r="C144" s="36" t="s">
        <v>658</v>
      </c>
      <c r="D144" s="2" t="s">
        <v>659</v>
      </c>
      <c r="E144" s="3">
        <v>0</v>
      </c>
      <c r="F144" s="4">
        <v>4687.03</v>
      </c>
      <c r="G144" s="4">
        <f>F144*E144</f>
        <v>0</v>
      </c>
    </row>
    <row r="145" spans="2:7" ht="20.149999999999999" customHeight="1" x14ac:dyDescent="0.35">
      <c r="B145" s="5"/>
      <c r="C145" s="36" t="s">
        <v>660</v>
      </c>
      <c r="D145" s="2" t="s">
        <v>661</v>
      </c>
      <c r="E145" s="3">
        <v>0</v>
      </c>
      <c r="F145" s="4">
        <v>8981.74</v>
      </c>
      <c r="G145" s="4">
        <f>F145*E145</f>
        <v>0</v>
      </c>
    </row>
    <row r="146" spans="2:7" ht="15" x14ac:dyDescent="0.35">
      <c r="G146" s="17">
        <f>SUM(G143:G145)</f>
        <v>0</v>
      </c>
    </row>
    <row r="151" spans="2:7" x14ac:dyDescent="0.35">
      <c r="C151" s="15"/>
      <c r="D151" s="18"/>
      <c r="E151" s="19"/>
      <c r="F151"/>
      <c r="G151"/>
    </row>
    <row r="152" spans="2:7" x14ac:dyDescent="0.35">
      <c r="C152" s="15"/>
      <c r="E152"/>
      <c r="F152"/>
      <c r="G152"/>
    </row>
    <row r="153" spans="2:7" x14ac:dyDescent="0.35">
      <c r="C153" s="15"/>
      <c r="E153"/>
      <c r="F153"/>
      <c r="G153"/>
    </row>
  </sheetData>
  <pageMargins left="0.7" right="0.7" top="0.75" bottom="0.75" header="0.3" footer="0.3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B9B02-490E-4968-ADBD-ED959402912C}">
  <dimension ref="A2:L15"/>
  <sheetViews>
    <sheetView zoomScaleNormal="100" workbookViewId="0">
      <selection activeCell="L119" sqref="L119"/>
    </sheetView>
  </sheetViews>
  <sheetFormatPr defaultRowHeight="14.5" x14ac:dyDescent="0.35"/>
  <sheetData>
    <row r="2" spans="1:12" x14ac:dyDescent="0.35">
      <c r="A2" t="s">
        <v>662</v>
      </c>
      <c r="G2" t="s">
        <v>663</v>
      </c>
      <c r="L2" t="s">
        <v>664</v>
      </c>
    </row>
    <row r="13" spans="1:12" x14ac:dyDescent="0.35">
      <c r="A13" t="s">
        <v>665</v>
      </c>
    </row>
    <row r="15" spans="1:12" x14ac:dyDescent="0.35">
      <c r="G15" t="s">
        <v>666</v>
      </c>
      <c r="L15" t="s">
        <v>667</v>
      </c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82fa3fd3-029b-403d-91b4-1dc930cb0e60}" enabled="1" method="Standard" siteId="{4ae48b41-0137-4599-8661-fc641fe77be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 Costs</vt:lpstr>
      <vt:lpstr>Cafe &amp; Barista Bar</vt:lpstr>
      <vt:lpstr>1st Floor &amp; Meeting Room</vt:lpstr>
      <vt:lpstr>4th Floor Restaurant</vt:lpstr>
      <vt:lpstr>4th &amp; 5th Floor Bar</vt:lpstr>
      <vt:lpstr>Tea Points</vt:lpstr>
      <vt:lpstr>Boardroom</vt:lpstr>
      <vt:lpstr>Kitchen BOH</vt:lpstr>
      <vt:lpstr>Floor Quantity &amp; menu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Goodlad</dc:creator>
  <cp:keywords/>
  <dc:description/>
  <cp:lastModifiedBy>Jodie Lundy</cp:lastModifiedBy>
  <cp:revision/>
  <dcterms:created xsi:type="dcterms:W3CDTF">2017-01-26T16:50:18Z</dcterms:created>
  <dcterms:modified xsi:type="dcterms:W3CDTF">2025-11-12T12:19:02Z</dcterms:modified>
  <cp:category/>
  <cp:contentStatus/>
</cp:coreProperties>
</file>